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TRIMESTRAL\"/>
    </mc:Choice>
  </mc:AlternateContent>
  <bookViews>
    <workbookView xWindow="0" yWindow="0" windowWidth="20490" windowHeight="7755" activeTab="1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2017'!$A$1:$F$197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7" i="1" l="1"/>
  <c r="E60" i="1"/>
  <c r="E46" i="1"/>
  <c r="E15" i="1"/>
  <c r="F176" i="3" l="1"/>
  <c r="F142" i="3"/>
  <c r="F143" i="3"/>
  <c r="F141" i="3"/>
  <c r="F111" i="3"/>
  <c r="F196" i="3"/>
  <c r="F184" i="3"/>
  <c r="F179" i="3"/>
  <c r="F178" i="3"/>
  <c r="F169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44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21" i="3"/>
  <c r="F106" i="3"/>
  <c r="F104" i="3"/>
  <c r="F103" i="3"/>
  <c r="F102" i="3"/>
  <c r="F101" i="3"/>
  <c r="F100" i="3"/>
  <c r="F99" i="3"/>
  <c r="F75" i="3"/>
  <c r="F76" i="3"/>
  <c r="F77" i="3"/>
  <c r="F78" i="3"/>
  <c r="F79" i="3"/>
  <c r="F80" i="3"/>
  <c r="F81" i="3"/>
  <c r="F82" i="3"/>
  <c r="F74" i="3"/>
  <c r="F73" i="3"/>
  <c r="F71" i="3"/>
  <c r="F70" i="3"/>
  <c r="F69" i="3"/>
  <c r="F46" i="3"/>
  <c r="F47" i="3"/>
  <c r="F48" i="3"/>
  <c r="F49" i="3"/>
  <c r="F50" i="3"/>
  <c r="F51" i="3"/>
  <c r="F52" i="3"/>
  <c r="F53" i="3"/>
  <c r="F54" i="3"/>
  <c r="F55" i="3"/>
  <c r="F56" i="3"/>
  <c r="F58" i="3"/>
  <c r="F59" i="3"/>
  <c r="F45" i="3"/>
  <c r="F39" i="3"/>
  <c r="F40" i="3"/>
  <c r="F41" i="3"/>
  <c r="F38" i="3"/>
  <c r="F36" i="3"/>
  <c r="F35" i="3"/>
  <c r="F34" i="3"/>
  <c r="F17" i="3"/>
  <c r="F18" i="3"/>
  <c r="F19" i="3"/>
  <c r="F20" i="3"/>
  <c r="F21" i="3"/>
  <c r="F22" i="3"/>
  <c r="F23" i="3"/>
  <c r="F24" i="3"/>
  <c r="F16" i="3"/>
  <c r="F14" i="3"/>
  <c r="E182" i="3"/>
  <c r="D182" i="3"/>
  <c r="C182" i="3"/>
  <c r="F182" i="3" s="1"/>
  <c r="E176" i="3"/>
  <c r="D176" i="3"/>
  <c r="C176" i="3"/>
  <c r="E167" i="3"/>
  <c r="D167" i="3"/>
  <c r="C167" i="3"/>
  <c r="E143" i="3"/>
  <c r="E141" i="3" s="1"/>
  <c r="D143" i="3"/>
  <c r="D141" i="3" s="1"/>
  <c r="C143" i="3"/>
  <c r="C141" i="3" s="1"/>
  <c r="E120" i="3"/>
  <c r="E113" i="3" s="1"/>
  <c r="E111" i="3" s="1"/>
  <c r="D120" i="3"/>
  <c r="D113" i="3" s="1"/>
  <c r="D111" i="3" s="1"/>
  <c r="C120" i="3"/>
  <c r="C113" i="3" s="1"/>
  <c r="C111" i="3" s="1"/>
  <c r="E105" i="3"/>
  <c r="D105" i="3"/>
  <c r="C105" i="3"/>
  <c r="E96" i="3"/>
  <c r="D96" i="3"/>
  <c r="C96" i="3"/>
  <c r="E72" i="3"/>
  <c r="D72" i="3"/>
  <c r="C72" i="3"/>
  <c r="F72" i="3" s="1"/>
  <c r="E67" i="3"/>
  <c r="D67" i="3"/>
  <c r="D65" i="3" s="1"/>
  <c r="C67" i="3"/>
  <c r="E57" i="3"/>
  <c r="D57" i="3"/>
  <c r="C57" i="3"/>
  <c r="F57" i="3" s="1"/>
  <c r="E37" i="3"/>
  <c r="D37" i="3"/>
  <c r="C37" i="3"/>
  <c r="E33" i="3"/>
  <c r="D33" i="3"/>
  <c r="C33" i="3"/>
  <c r="E15" i="3"/>
  <c r="D15" i="3"/>
  <c r="D12" i="3" s="1"/>
  <c r="C15" i="3"/>
  <c r="E12" i="3"/>
  <c r="E65" i="3" l="1"/>
  <c r="C12" i="3"/>
  <c r="C11" i="3" s="1"/>
  <c r="C65" i="3"/>
  <c r="D11" i="3"/>
  <c r="E11" i="3"/>
  <c r="F11" i="3" l="1"/>
  <c r="F12" i="3"/>
  <c r="E226" i="1" l="1"/>
  <c r="F194" i="3"/>
  <c r="F192" i="3"/>
  <c r="F190" i="3"/>
  <c r="F188" i="3"/>
  <c r="F186" i="3"/>
  <c r="E206" i="1"/>
  <c r="E197" i="1"/>
  <c r="F167" i="3"/>
  <c r="E186" i="1"/>
  <c r="E182" i="1"/>
  <c r="E152" i="1"/>
  <c r="E139" i="1"/>
  <c r="E138" i="1"/>
  <c r="E137" i="1"/>
  <c r="E136" i="1"/>
  <c r="E134" i="1"/>
  <c r="E133" i="1"/>
  <c r="E132" i="1"/>
  <c r="E135" i="1"/>
  <c r="E130" i="1"/>
  <c r="E129" i="1"/>
  <c r="E128" i="1"/>
  <c r="E127" i="1"/>
  <c r="E126" i="1"/>
  <c r="E125" i="1"/>
  <c r="E124" i="1"/>
  <c r="E122" i="1"/>
  <c r="E105" i="1"/>
  <c r="E104" i="1"/>
  <c r="E103" i="1"/>
  <c r="E102" i="1"/>
  <c r="E101" i="1"/>
  <c r="E100" i="1"/>
  <c r="E83" i="1"/>
  <c r="E82" i="1"/>
  <c r="E81" i="1"/>
  <c r="E80" i="1"/>
  <c r="E79" i="1"/>
  <c r="E78" i="1"/>
  <c r="E77" i="1"/>
  <c r="E76" i="1"/>
  <c r="E75" i="1"/>
  <c r="E72" i="1"/>
  <c r="E70" i="1"/>
  <c r="F44" i="3"/>
  <c r="F43" i="3"/>
  <c r="F42" i="3"/>
  <c r="E42" i="1"/>
  <c r="E41" i="1"/>
  <c r="E40" i="1"/>
  <c r="E39" i="1"/>
  <c r="E37" i="1"/>
  <c r="E36" i="1"/>
  <c r="F29" i="3"/>
  <c r="F28" i="3"/>
  <c r="F27" i="3"/>
  <c r="F26" i="3"/>
  <c r="F25" i="3"/>
  <c r="E25" i="1"/>
  <c r="E24" i="1"/>
  <c r="E23" i="1"/>
  <c r="E22" i="1"/>
  <c r="E21" i="1"/>
  <c r="E20" i="1"/>
  <c r="E19" i="1"/>
  <c r="E18" i="1"/>
  <c r="E17" i="1"/>
  <c r="F105" i="3" l="1"/>
  <c r="E107" i="1"/>
  <c r="E106" i="1" s="1"/>
  <c r="F67" i="3"/>
  <c r="E71" i="1"/>
  <c r="F96" i="3"/>
  <c r="F15" i="3"/>
  <c r="F120" i="3"/>
  <c r="F113" i="3" s="1"/>
  <c r="E212" i="1"/>
  <c r="F37" i="3"/>
  <c r="E204" i="1"/>
  <c r="E195" i="1"/>
  <c r="E185" i="1"/>
  <c r="E156" i="1" s="1"/>
  <c r="E154" i="1" s="1"/>
  <c r="E121" i="1"/>
  <c r="E114" i="1" s="1"/>
  <c r="E112" i="1" s="1"/>
  <c r="E97" i="1"/>
  <c r="E73" i="1"/>
  <c r="E68" i="1"/>
  <c r="E58" i="1"/>
  <c r="E38" i="1"/>
  <c r="E16" i="1"/>
  <c r="F65" i="3" l="1"/>
  <c r="E66" i="1"/>
  <c r="E35" i="1" l="1"/>
  <c r="E34" i="1" s="1"/>
  <c r="E13" i="1" s="1"/>
  <c r="E11" i="1" s="1"/>
  <c r="F33" i="3"/>
</calcChain>
</file>

<file path=xl/sharedStrings.xml><?xml version="1.0" encoding="utf-8"?>
<sst xmlns="http://schemas.openxmlformats.org/spreadsheetml/2006/main" count="267" uniqueCount="141">
  <si>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</si>
  <si>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</si>
  <si>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</si>
  <si>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</si>
  <si>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</si>
  <si>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</si>
  <si>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</si>
  <si>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</si>
  <si>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</si>
  <si>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</si>
  <si>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</si>
  <si>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</si>
  <si>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</si>
  <si>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</si>
  <si>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</si>
  <si>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</si>
  <si>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</si>
  <si>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</si>
  <si>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</si>
  <si>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</si>
  <si>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</si>
  <si>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</si>
  <si>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</si>
  <si>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</si>
  <si>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</si>
  <si>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</si>
  <si>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</si>
  <si>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</si>
  <si>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</si>
  <si>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</si>
  <si>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</si>
  <si>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</si>
  <si>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</si>
  <si>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</si>
  <si>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</si>
  <si>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</si>
  <si>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</si>
  <si>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</si>
  <si>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</si>
  <si>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</si>
  <si>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</si>
  <si>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</si>
  <si>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</si>
  <si>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</si>
  <si>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</si>
  <si>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</si>
  <si>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</si>
  <si>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</si>
  <si>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</si>
  <si>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</si>
  <si>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</si>
  <si>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</si>
  <si>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</si>
  <si>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</si>
  <si>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</si>
  <si>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</si>
  <si>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</si>
  <si>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</si>
  <si>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</si>
  <si>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</si>
  <si>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</si>
  <si>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</si>
  <si>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</si>
  <si>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</si>
  <si>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</si>
  <si>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</si>
  <si>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</si>
  <si>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</si>
  <si>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</si>
  <si>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</si>
  <si>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</si>
  <si>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</si>
  <si>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</si>
  <si>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</si>
  <si>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</si>
  <si>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</si>
  <si>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</si>
  <si>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</si>
  <si>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</si>
  <si>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</si>
  <si>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</si>
  <si>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</si>
  <si>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</si>
  <si>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</si>
  <si>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</si>
  <si>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</si>
  <si>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</si>
  <si>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</si>
  <si>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</si>
  <si>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</si>
  <si>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</si>
  <si>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</si>
  <si>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</si>
  <si>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</si>
  <si>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</si>
  <si>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</si>
  <si>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</si>
  <si>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</si>
  <si>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</si>
  <si>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</si>
  <si>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</si>
  <si>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</si>
  <si>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</si>
  <si>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</si>
  <si>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</si>
  <si>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</si>
  <si>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</si>
  <si>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</si>
  <si>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</si>
  <si>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</si>
  <si>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</si>
  <si>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</si>
  <si>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</si>
  <si>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</si>
  <si>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</si>
  <si>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</si>
  <si>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</si>
  <si>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</si>
  <si>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</si>
  <si>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</si>
  <si>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</si>
  <si>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</si>
  <si>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</si>
  <si>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</si>
  <si>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</si>
  <si>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</si>
  <si>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</si>
  <si>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</si>
  <si>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</si>
  <si>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</si>
  <si>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</si>
  <si>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</si>
  <si>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</si>
  <si>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</si>
  <si>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</si>
  <si>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OCTUBRE</t>
  </si>
  <si>
    <t>NOVIEMBRE</t>
  </si>
  <si>
    <t>DICIEMBRE</t>
  </si>
  <si>
    <t>51 952 SANCION POR ENAJENACION</t>
  </si>
  <si>
    <t>51 97  MERCADO MUNICIPAL</t>
  </si>
  <si>
    <t>INICIATIVA DE LEY DE INGRESOS PARA 4TO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</si>
</sst>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6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5" xfId="0" applyBorder="1"/>
    <xf numFmtId="0" fontId="0" fillId="0" borderId="0" xfId="0" applyFill="1" applyBorder="1"/>
    <xf numFmtId="37" fontId="6" fillId="0" borderId="0" xfId="2" applyNumberFormat="1" applyFont="1" applyBorder="1"/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7" fillId="0" borderId="8" xfId="2" applyNumberFormat="1" applyFont="1" applyFill="1" applyBorder="1"/>
    <xf numFmtId="37" fontId="6" fillId="0" borderId="8" xfId="2" applyNumberFormat="1" applyFont="1" applyFill="1" applyBorder="1"/>
    <xf numFmtId="166" fontId="0" fillId="0" borderId="8" xfId="0" applyNumberFormat="1" applyFont="1" applyBorder="1"/>
    <xf numFmtId="0" fontId="6" fillId="0" borderId="0" xfId="0" applyFont="1" applyBorder="1"/>
    <xf numFmtId="0" fontId="10" fillId="0" borderId="0" xfId="0" applyFont="1" applyBorder="1"/>
    <xf numFmtId="0" fontId="9" fillId="0" borderId="0" xfId="0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6" fillId="0" borderId="0" xfId="2" applyFont="1" applyBorder="1"/>
    <xf numFmtId="0" fontId="4" fillId="0" borderId="0" xfId="2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3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4" xfId="2" applyNumberFormat="1" applyFont="1" applyFill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4" xfId="4" applyNumberFormat="1" applyFont="1" applyBorder="1"/>
    <xf numFmtId="37" fontId="8" fillId="0" borderId="4" xfId="2" applyNumberFormat="1" applyFont="1" applyBorder="1"/>
    <xf numFmtId="41" fontId="2" fillId="0" borderId="4" xfId="0" applyNumberFormat="1" applyFont="1" applyBorder="1"/>
    <xf numFmtId="39" fontId="4" fillId="0" borderId="4" xfId="2" applyNumberFormat="1" applyFont="1" applyFill="1" applyBorder="1"/>
    <xf numFmtId="39" fontId="4" fillId="0" borderId="0" xfId="2" applyNumberFormat="1" applyFont="1" applyFill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7" fontId="6" fillId="0" borderId="4" xfId="2" applyNumberFormat="1" applyFont="1" applyFill="1" applyBorder="1"/>
    <xf numFmtId="41" fontId="0" fillId="0" borderId="4" xfId="0" applyNumberFormat="1" applyFont="1" applyBorder="1"/>
    <xf numFmtId="41" fontId="0" fillId="0" borderId="4" xfId="0" applyNumberFormat="1" applyBorder="1"/>
    <xf numFmtId="37" fontId="13" fillId="0" borderId="4" xfId="2" applyNumberFormat="1" applyFont="1" applyFill="1" applyBorder="1"/>
    <xf numFmtId="37" fontId="13" fillId="0" borderId="0" xfId="2" applyNumberFormat="1" applyFont="1" applyFill="1" applyBorder="1"/>
    <xf numFmtId="41" fontId="11" fillId="0" borderId="4" xfId="0" applyNumberFormat="1" applyFont="1" applyBorder="1"/>
    <xf numFmtId="4" fontId="6" fillId="0" borderId="4" xfId="2" applyNumberFormat="1" applyFont="1" applyFill="1" applyBorder="1"/>
    <xf numFmtId="4" fontId="6" fillId="0" borderId="0" xfId="2" applyNumberFormat="1" applyFont="1" applyFill="1" applyBorder="1"/>
    <xf numFmtId="4" fontId="0" fillId="0" borderId="4" xfId="0" applyNumberFormat="1" applyBorder="1"/>
    <xf numFmtId="2" fontId="0" fillId="0" borderId="0" xfId="0" applyNumberFormat="1" applyBorder="1"/>
    <xf numFmtId="37" fontId="6" fillId="0" borderId="10" xfId="2" applyNumberFormat="1" applyFont="1" applyFill="1" applyBorder="1"/>
    <xf numFmtId="41" fontId="0" fillId="0" borderId="10" xfId="0" applyNumberFormat="1" applyFont="1" applyBorder="1"/>
    <xf numFmtId="37" fontId="7" fillId="0" borderId="4" xfId="2" applyNumberFormat="1" applyFont="1" applyBorder="1"/>
    <xf numFmtId="39" fontId="6" fillId="0" borderId="4" xfId="2" applyNumberFormat="1" applyFont="1" applyBorder="1"/>
    <xf numFmtId="39" fontId="6" fillId="0" borderId="0" xfId="2" applyNumberFormat="1" applyFont="1" applyBorder="1"/>
    <xf numFmtId="37" fontId="6" fillId="0" borderId="4" xfId="2" applyNumberFormat="1" applyFont="1" applyBorder="1"/>
    <xf numFmtId="39" fontId="6" fillId="0" borderId="4" xfId="0" applyNumberFormat="1" applyFont="1" applyBorder="1"/>
    <xf numFmtId="39" fontId="6" fillId="0" borderId="0" xfId="0" applyNumberFormat="1" applyFont="1" applyBorder="1"/>
    <xf numFmtId="0" fontId="6" fillId="0" borderId="4" xfId="0" applyFont="1" applyBorder="1"/>
    <xf numFmtId="39" fontId="0" fillId="0" borderId="4" xfId="0" applyNumberFormat="1" applyBorder="1"/>
    <xf numFmtId="39" fontId="0" fillId="0" borderId="0" xfId="0" applyNumberFormat="1" applyBorder="1"/>
    <xf numFmtId="0" fontId="0" fillId="0" borderId="4" xfId="0" applyBorder="1"/>
    <xf numFmtId="0" fontId="10" fillId="0" borderId="4" xfId="0" applyFont="1" applyBorder="1"/>
    <xf numFmtId="39" fontId="9" fillId="0" borderId="4" xfId="0" applyNumberFormat="1" applyFont="1" applyBorder="1"/>
    <xf numFmtId="39" fontId="9" fillId="0" borderId="0" xfId="0" applyNumberFormat="1" applyFont="1" applyBorder="1"/>
    <xf numFmtId="0" fontId="9" fillId="0" borderId="4" xfId="0" applyFont="1" applyBorder="1"/>
    <xf numFmtId="2" fontId="12" fillId="0" borderId="4" xfId="0" applyNumberFormat="1" applyFont="1" applyBorder="1"/>
    <xf numFmtId="2" fontId="12" fillId="0" borderId="0" xfId="0" applyNumberFormat="1" applyFont="1" applyBorder="1"/>
    <xf numFmtId="41" fontId="12" fillId="0" borderId="4" xfId="0" applyNumberFormat="1" applyFont="1" applyBorder="1"/>
    <xf numFmtId="169" fontId="12" fillId="0" borderId="4" xfId="0" applyNumberFormat="1" applyFont="1" applyBorder="1"/>
    <xf numFmtId="39" fontId="13" fillId="0" borderId="4" xfId="2" applyNumberFormat="1" applyFont="1" applyBorder="1"/>
    <xf numFmtId="39" fontId="4" fillId="0" borderId="4" xfId="2" applyNumberFormat="1" applyBorder="1"/>
    <xf numFmtId="39" fontId="4" fillId="0" borderId="0" xfId="2" applyNumberFormat="1" applyBorder="1"/>
    <xf numFmtId="37" fontId="4" fillId="0" borderId="4" xfId="2" applyNumberFormat="1" applyBorder="1"/>
    <xf numFmtId="39" fontId="4" fillId="0" borderId="4" xfId="2" applyNumberFormat="1" applyFill="1" applyBorder="1"/>
    <xf numFmtId="39" fontId="13" fillId="0" borderId="0" xfId="2" applyNumberFormat="1" applyFont="1" applyBorder="1"/>
    <xf numFmtId="10" fontId="9" fillId="0" borderId="0" xfId="0" applyNumberFormat="1" applyFont="1" applyBorder="1"/>
    <xf numFmtId="41" fontId="9" fillId="0" borderId="4" xfId="0" applyNumberFormat="1" applyFont="1" applyBorder="1"/>
    <xf numFmtId="39" fontId="4" fillId="0" borderId="4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4" xfId="0" applyNumberFormat="1" applyFont="1" applyBorder="1"/>
    <xf numFmtId="39" fontId="13" fillId="0" borderId="4" xfId="0" applyNumberFormat="1" applyFont="1" applyBorder="1"/>
    <xf numFmtId="39" fontId="5" fillId="0" borderId="0" xfId="0" applyNumberFormat="1" applyFont="1" applyBorder="1"/>
    <xf numFmtId="39" fontId="5" fillId="0" borderId="4" xfId="0" applyNumberFormat="1" applyFont="1" applyBorder="1"/>
    <xf numFmtId="39" fontId="0" fillId="0" borderId="8" xfId="0" applyNumberFormat="1" applyBorder="1"/>
    <xf numFmtId="169" fontId="0" fillId="0" borderId="9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41" fontId="11" fillId="0" borderId="0" xfId="0" applyNumberFormat="1" applyFont="1" applyBorder="1"/>
    <xf numFmtId="41" fontId="9" fillId="0" borderId="0" xfId="0" applyNumberFormat="1" applyFont="1" applyBorder="1"/>
    <xf numFmtId="41" fontId="14" fillId="0" borderId="0" xfId="0" applyNumberFormat="1" applyFont="1" applyBorder="1"/>
    <xf numFmtId="41" fontId="2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37" fontId="4" fillId="0" borderId="11" xfId="2" applyNumberFormat="1" applyBorder="1"/>
    <xf numFmtId="37" fontId="6" fillId="0" borderId="12" xfId="2" applyNumberFormat="1" applyFont="1" applyBorder="1"/>
    <xf numFmtId="37" fontId="4" fillId="0" borderId="12" xfId="2" applyNumberFormat="1" applyBorder="1"/>
    <xf numFmtId="166" fontId="9" fillId="0" borderId="12" xfId="0" applyNumberFormat="1" applyFont="1" applyBorder="1"/>
    <xf numFmtId="164" fontId="0" fillId="0" borderId="13" xfId="0" applyNumberFormat="1" applyFont="1" applyBorder="1"/>
    <xf numFmtId="37" fontId="4" fillId="0" borderId="14" xfId="2" applyNumberFormat="1" applyBorder="1"/>
    <xf numFmtId="164" fontId="2" fillId="0" borderId="15" xfId="1" applyNumberFormat="1" applyFont="1" applyBorder="1"/>
    <xf numFmtId="164" fontId="0" fillId="0" borderId="15" xfId="0" applyNumberFormat="1" applyBorder="1"/>
    <xf numFmtId="37" fontId="5" fillId="0" borderId="14" xfId="2" applyNumberFormat="1" applyFont="1" applyBorder="1"/>
    <xf numFmtId="164" fontId="2" fillId="0" borderId="15" xfId="0" applyNumberFormat="1" applyFont="1" applyBorder="1"/>
    <xf numFmtId="0" fontId="9" fillId="0" borderId="14" xfId="0" applyFont="1" applyBorder="1"/>
    <xf numFmtId="37" fontId="13" fillId="0" borderId="14" xfId="2" applyNumberFormat="1" applyFont="1" applyBorder="1"/>
    <xf numFmtId="0" fontId="5" fillId="0" borderId="14" xfId="0" applyFont="1" applyBorder="1"/>
    <xf numFmtId="0" fontId="0" fillId="0" borderId="14" xfId="0" applyBorder="1"/>
    <xf numFmtId="164" fontId="15" fillId="0" borderId="15" xfId="1" applyNumberFormat="1" applyFont="1" applyFill="1" applyBorder="1"/>
    <xf numFmtId="0" fontId="4" fillId="0" borderId="14" xfId="2" applyBorder="1"/>
    <xf numFmtId="0" fontId="6" fillId="0" borderId="14" xfId="2" applyFont="1" applyBorder="1"/>
    <xf numFmtId="0" fontId="9" fillId="0" borderId="14" xfId="0" applyFont="1" applyFill="1" applyBorder="1"/>
    <xf numFmtId="0" fontId="0" fillId="0" borderId="16" xfId="0" applyBorder="1"/>
    <xf numFmtId="0" fontId="0" fillId="0" borderId="17" xfId="0" applyBorder="1"/>
    <xf numFmtId="164" fontId="0" fillId="0" borderId="18" xfId="0" applyNumberForma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64" fontId="0" fillId="0" borderId="22" xfId="0" applyNumberFormat="1" applyBorder="1"/>
    <xf numFmtId="0" fontId="3" fillId="0" borderId="23" xfId="0" applyFont="1" applyBorder="1" applyAlignment="1">
      <alignment horizontal="center"/>
    </xf>
    <xf numFmtId="164" fontId="2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4" fontId="2" fillId="0" borderId="24" xfId="1" applyNumberFormat="1" applyFont="1" applyBorder="1"/>
    <xf numFmtId="0" fontId="0" fillId="0" borderId="25" xfId="0" applyBorder="1"/>
    <xf numFmtId="164" fontId="0" fillId="0" borderId="26" xfId="0" applyNumberFormat="1" applyBorder="1"/>
    <xf numFmtId="37" fontId="5" fillId="0" borderId="14" xfId="2" applyNumberFormat="1" applyFont="1" applyBorder="1" applyAlignment="1">
      <alignment horizontal="left"/>
    </xf>
    <xf numFmtId="37" fontId="5" fillId="0" borderId="14" xfId="2" quotePrefix="1" applyNumberFormat="1" applyFont="1" applyBorder="1" applyAlignment="1">
      <alignment horizontal="left"/>
    </xf>
    <xf numFmtId="164" fontId="0" fillId="0" borderId="15" xfId="0" applyNumberFormat="1" applyFont="1" applyBorder="1"/>
    <xf numFmtId="37" fontId="4" fillId="0" borderId="27" xfId="2" applyNumberFormat="1" applyBorder="1"/>
    <xf numFmtId="164" fontId="0" fillId="0" borderId="28" xfId="0" applyNumberFormat="1" applyBorder="1"/>
    <xf numFmtId="37" fontId="4" fillId="0" borderId="16" xfId="2" applyNumberFormat="1" applyBorder="1"/>
    <xf numFmtId="37" fontId="6" fillId="0" borderId="17" xfId="2" applyNumberFormat="1" applyFont="1" applyBorder="1"/>
    <xf numFmtId="37" fontId="4" fillId="0" borderId="17" xfId="2" applyNumberFormat="1" applyBorder="1"/>
    <xf numFmtId="166" fontId="9" fillId="0" borderId="17" xfId="0" applyNumberFormat="1" applyFont="1" applyBorder="1"/>
    <xf numFmtId="164" fontId="0" fillId="0" borderId="18" xfId="0" applyNumberFormat="1" applyFont="1" applyBorder="1"/>
    <xf numFmtId="0" fontId="3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9" fontId="2" fillId="0" borderId="31" xfId="0" applyNumberFormat="1" applyFont="1" applyBorder="1"/>
    <xf numFmtId="169" fontId="2" fillId="0" borderId="24" xfId="0" applyNumberFormat="1" applyFont="1" applyBorder="1"/>
    <xf numFmtId="169" fontId="0" fillId="0" borderId="24" xfId="0" applyNumberFormat="1" applyBorder="1"/>
    <xf numFmtId="169" fontId="0" fillId="0" borderId="24" xfId="0" applyNumberFormat="1" applyFont="1" applyBorder="1"/>
    <xf numFmtId="39" fontId="13" fillId="0" borderId="24" xfId="2" applyNumberFormat="1" applyFont="1" applyFill="1" applyBorder="1"/>
    <xf numFmtId="169" fontId="0" fillId="0" borderId="24" xfId="0" applyNumberFormat="1" applyFont="1" applyFill="1" applyBorder="1"/>
    <xf numFmtId="39" fontId="4" fillId="0" borderId="24" xfId="2" applyNumberFormat="1" applyBorder="1"/>
    <xf numFmtId="37" fontId="5" fillId="0" borderId="16" xfId="2" applyNumberFormat="1" applyFont="1" applyBorder="1"/>
    <xf numFmtId="0" fontId="9" fillId="0" borderId="17" xfId="0" applyFont="1" applyBorder="1"/>
    <xf numFmtId="39" fontId="14" fillId="0" borderId="32" xfId="0" applyNumberFormat="1" applyFont="1" applyBorder="1"/>
    <xf numFmtId="39" fontId="14" fillId="0" borderId="17" xfId="0" applyNumberFormat="1" applyFont="1" applyBorder="1"/>
    <xf numFmtId="39" fontId="2" fillId="0" borderId="33" xfId="0" applyNumberFormat="1" applyFont="1" applyBorder="1"/>
    <xf numFmtId="39" fontId="2" fillId="0" borderId="32" xfId="0" applyNumberFormat="1" applyFont="1" applyBorder="1"/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275156</xdr:colOff>
      <xdr:row>0</xdr:row>
      <xdr:rowOff>25401</xdr:rowOff>
    </xdr:from>
    <xdr:to>
      <xdr:col>5</xdr:col>
      <xdr:colOff>1056205</xdr:colOff>
      <xdr:row>8</xdr:row>
      <xdr:rowOff>53976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489" y="25401"/>
          <a:ext cx="2738966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workbookViewId="0">
      <selection activeCell="F11" sqref="F11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5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50" t="s">
        <v>0</v>
      </c>
      <c r="B9" s="151"/>
      <c r="C9" s="151"/>
      <c r="D9" s="152"/>
      <c r="E9" s="153"/>
    </row>
    <row r="10" spans="1:13" ht="15.75" x14ac:dyDescent="0.25">
      <c r="A10" s="154" t="s">
        <v>140</v>
      </c>
      <c r="B10" s="125"/>
      <c r="C10" s="125"/>
      <c r="D10" s="126"/>
      <c r="E10" s="155" t="s">
        <v>1</v>
      </c>
    </row>
    <row r="11" spans="1:13" ht="15.75" x14ac:dyDescent="0.25">
      <c r="A11" s="156" t="s">
        <v>2</v>
      </c>
      <c r="B11" s="127"/>
      <c r="C11" s="127"/>
      <c r="D11" s="128"/>
      <c r="E11" s="157">
        <f>E13+E46+E58+E66+E112+E154+E195+E204+E212+E226</f>
        <v>121690027.22</v>
      </c>
      <c r="F11" s="1"/>
      <c r="G11" s="2"/>
      <c r="H11" s="2"/>
      <c r="I11" s="3"/>
      <c r="J11" s="3"/>
      <c r="K11" s="3"/>
    </row>
    <row r="12" spans="1:13" x14ac:dyDescent="0.25">
      <c r="A12" s="158"/>
      <c r="B12" s="4"/>
      <c r="C12" s="4"/>
      <c r="D12" s="4"/>
      <c r="E12" s="159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60" t="s">
        <v>3</v>
      </c>
      <c r="B13" s="6"/>
      <c r="C13" s="6"/>
      <c r="D13" s="1"/>
      <c r="E13" s="135">
        <f>E15+E16+E26+E28+E30+E32+E34+E38</f>
        <v>8006207.75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61"/>
      <c r="B14" s="6"/>
      <c r="C14" s="6"/>
      <c r="D14" s="7"/>
      <c r="E14" s="136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61"/>
      <c r="B15" s="8" t="s">
        <v>4</v>
      </c>
      <c r="C15" s="9"/>
      <c r="D15" s="7"/>
      <c r="E15" s="136">
        <f>+'PRESUP INGRE 2017'!F14</f>
        <v>1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34"/>
      <c r="B16" s="10" t="s">
        <v>5</v>
      </c>
      <c r="C16" s="10"/>
      <c r="D16" s="11"/>
      <c r="E16" s="135">
        <f>SUM(E17:E25)</f>
        <v>6723994.4000000004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34"/>
      <c r="B17" s="12" t="s">
        <v>6</v>
      </c>
      <c r="C17" s="10"/>
      <c r="D17" s="11"/>
      <c r="E17" s="162">
        <f>+'PRESUP INGRE 2017'!F16</f>
        <v>1224559.78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34"/>
      <c r="B18" s="12" t="s">
        <v>7</v>
      </c>
      <c r="C18" s="10"/>
      <c r="D18" s="11"/>
      <c r="E18" s="162">
        <f>+'PRESUP INGRE 2017'!F17</f>
        <v>3485161.1100000003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34"/>
      <c r="B19" s="12" t="s">
        <v>8</v>
      </c>
      <c r="C19" s="10"/>
      <c r="D19" s="11"/>
      <c r="E19" s="162">
        <f>+'PRESUP INGRE 2017'!F18</f>
        <v>355551.77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34"/>
      <c r="B20" s="12" t="s">
        <v>9</v>
      </c>
      <c r="C20" s="10"/>
      <c r="D20" s="11"/>
      <c r="E20" s="162">
        <f>+'PRESUP INGRE 2017'!F19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34"/>
      <c r="B21" s="12"/>
      <c r="C21" s="10"/>
      <c r="D21" s="11"/>
      <c r="E21" s="162">
        <f>+'PRESUP INGRE 2017'!F20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34"/>
      <c r="B22" s="12" t="s">
        <v>10</v>
      </c>
      <c r="C22" s="10"/>
      <c r="D22" s="11"/>
      <c r="E22" s="162">
        <f>+'PRESUP INGRE 2017'!F21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34"/>
      <c r="B23" s="12"/>
      <c r="C23" s="10"/>
      <c r="D23" s="11"/>
      <c r="E23" s="162">
        <f>+'PRESUP INGRE 2017'!F22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34"/>
      <c r="B24" s="12" t="s">
        <v>11</v>
      </c>
      <c r="C24" s="10"/>
      <c r="D24" s="11"/>
      <c r="E24" s="162">
        <f>+'PRESUP INGRE 2017'!F23</f>
        <v>1500582.21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34"/>
      <c r="B25" s="12" t="s">
        <v>12</v>
      </c>
      <c r="C25" s="10"/>
      <c r="D25" s="11"/>
      <c r="E25" s="162">
        <f>+'PRESUP INGRE 2017'!F24</f>
        <v>158139.53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34"/>
      <c r="B26" s="10" t="s">
        <v>13</v>
      </c>
      <c r="C26" s="12"/>
      <c r="D26" s="11"/>
      <c r="E26" s="136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34"/>
      <c r="B27" s="10"/>
      <c r="C27" s="12"/>
      <c r="D27" s="1"/>
      <c r="E27" s="136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34"/>
      <c r="B28" s="10" t="s">
        <v>14</v>
      </c>
      <c r="C28" s="12"/>
      <c r="D28" s="1"/>
      <c r="E28" s="136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34"/>
      <c r="B29" s="12"/>
      <c r="C29" s="12"/>
      <c r="D29" s="1"/>
      <c r="E29" s="136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34"/>
      <c r="B30" s="10" t="s">
        <v>15</v>
      </c>
      <c r="C30" s="12"/>
      <c r="D30" s="1"/>
      <c r="E30" s="136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34"/>
      <c r="B31" s="10"/>
      <c r="C31" s="12"/>
      <c r="D31" s="1"/>
      <c r="E31" s="136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34"/>
      <c r="B32" s="10" t="s">
        <v>16</v>
      </c>
      <c r="C32" s="12"/>
      <c r="D32" s="1"/>
      <c r="E32" s="136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34"/>
      <c r="B33" s="12"/>
      <c r="C33" s="12"/>
      <c r="D33" s="1"/>
      <c r="E33" s="136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34"/>
      <c r="B34" s="10" t="s">
        <v>17</v>
      </c>
      <c r="C34" s="12"/>
      <c r="D34" s="1"/>
      <c r="E34" s="135">
        <f>SUM(E35:E37)</f>
        <v>867139.55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34"/>
      <c r="B35" s="12" t="s">
        <v>18</v>
      </c>
      <c r="C35" s="12"/>
      <c r="D35" s="1"/>
      <c r="E35" s="136">
        <f>+'PRESUP INGRE 2017'!F34</f>
        <v>15541.07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34"/>
      <c r="B36" s="12" t="s">
        <v>19</v>
      </c>
      <c r="C36" s="12"/>
      <c r="D36" s="1"/>
      <c r="E36" s="136">
        <f>+'PRESUP INGRE 2017'!F35</f>
        <v>101598.48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34"/>
      <c r="B37" s="12" t="s">
        <v>20</v>
      </c>
      <c r="C37" s="12"/>
      <c r="D37" s="1"/>
      <c r="E37" s="136">
        <f>+'PRESUP INGRE 2017'!F36</f>
        <v>750000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34"/>
      <c r="B38" s="10" t="s">
        <v>21</v>
      </c>
      <c r="C38" s="12"/>
      <c r="D38" s="11"/>
      <c r="E38" s="135">
        <f>SUM(E39:E45)</f>
        <v>415072.8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34"/>
      <c r="B39" s="12" t="s">
        <v>22</v>
      </c>
      <c r="C39" s="12"/>
      <c r="D39" s="11"/>
      <c r="E39" s="136">
        <f>+'PRESUP INGRE 2017'!F38</f>
        <v>28767.75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34"/>
      <c r="B40" s="12" t="s">
        <v>23</v>
      </c>
      <c r="C40" s="12"/>
      <c r="D40" s="11"/>
      <c r="E40" s="136">
        <f>+'PRESUP INGRE 2017'!F39</f>
        <v>118497.64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34"/>
      <c r="B41" s="12" t="s">
        <v>24</v>
      </c>
      <c r="C41" s="12"/>
      <c r="D41" s="11"/>
      <c r="E41" s="136">
        <f>+'PRESUP INGRE 2017'!F40</f>
        <v>1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34"/>
      <c r="B42" s="13" t="s">
        <v>25</v>
      </c>
      <c r="C42" s="12" t="s">
        <v>26</v>
      </c>
      <c r="D42" s="11"/>
      <c r="E42" s="136">
        <f>+'PRESUP INGRE 2017'!F41</f>
        <v>267806.40999999997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34"/>
      <c r="B43" s="13"/>
      <c r="C43" s="12"/>
      <c r="D43" s="11"/>
      <c r="E43" s="136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34"/>
      <c r="B44" s="10" t="s">
        <v>27</v>
      </c>
      <c r="C44" s="12"/>
      <c r="D44" s="11"/>
      <c r="E44" s="136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63"/>
      <c r="B45" s="14" t="s">
        <v>28</v>
      </c>
      <c r="C45" s="15"/>
      <c r="D45" s="16"/>
      <c r="E45" s="164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60" t="s">
        <v>29</v>
      </c>
      <c r="B46" s="6"/>
      <c r="C46" s="6"/>
      <c r="D46" s="11"/>
      <c r="E46" s="136">
        <f>+'PRESUP INGRE 2017'!F45</f>
        <v>1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34"/>
      <c r="B47" s="6"/>
      <c r="C47" s="6"/>
      <c r="D47" s="11"/>
      <c r="E47" s="136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34"/>
      <c r="B48" s="17" t="s">
        <v>30</v>
      </c>
      <c r="C48" s="17"/>
      <c r="D48" s="11"/>
      <c r="E48" s="136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34"/>
      <c r="B49" s="17"/>
      <c r="C49" s="17"/>
      <c r="D49" s="11"/>
      <c r="E49" s="136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34"/>
      <c r="B50" s="17" t="s">
        <v>31</v>
      </c>
      <c r="C50" s="17"/>
      <c r="D50" s="11"/>
      <c r="E50" s="136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34"/>
      <c r="B51" s="3"/>
      <c r="C51" s="3"/>
      <c r="D51" s="11"/>
      <c r="E51" s="136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39"/>
      <c r="B52" s="17" t="s">
        <v>32</v>
      </c>
      <c r="C52" s="17"/>
      <c r="D52" s="11"/>
      <c r="E52" s="136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39"/>
      <c r="B53" s="3"/>
      <c r="C53" s="3"/>
      <c r="D53" s="11"/>
      <c r="E53" s="136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39"/>
      <c r="B54" s="17" t="s">
        <v>33</v>
      </c>
      <c r="C54" s="17"/>
      <c r="D54" s="11"/>
      <c r="E54" s="136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39"/>
      <c r="B55" s="3"/>
      <c r="C55" s="18"/>
      <c r="D55" s="11"/>
      <c r="E55" s="136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39"/>
      <c r="B56" s="17" t="s">
        <v>34</v>
      </c>
      <c r="C56" s="17"/>
      <c r="D56" s="11"/>
      <c r="E56" s="136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39"/>
      <c r="B57" s="10"/>
      <c r="C57" s="19"/>
      <c r="D57" s="11"/>
      <c r="E57" s="136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60" t="s">
        <v>35</v>
      </c>
      <c r="B58" s="10"/>
      <c r="C58" s="19"/>
      <c r="D58" s="11"/>
      <c r="E58" s="136">
        <f>SUM(E60:E62)</f>
        <v>1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39"/>
      <c r="B59" s="10"/>
      <c r="C59" s="19"/>
      <c r="D59" s="11"/>
      <c r="E59" s="136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39"/>
      <c r="B60" s="17" t="s">
        <v>36</v>
      </c>
      <c r="C60" s="19"/>
      <c r="D60" s="11"/>
      <c r="E60" s="136">
        <f>+'PRESUP INGRE 2017'!F59</f>
        <v>1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39"/>
      <c r="B61" s="10"/>
      <c r="C61" s="19"/>
      <c r="D61" s="11"/>
      <c r="E61" s="136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39"/>
      <c r="B62" s="12" t="s">
        <v>37</v>
      </c>
      <c r="C62" s="19"/>
      <c r="D62" s="11"/>
      <c r="E62" s="136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39"/>
      <c r="B63" s="12" t="s">
        <v>38</v>
      </c>
      <c r="C63" s="19"/>
      <c r="D63" s="11"/>
      <c r="E63" s="136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39"/>
      <c r="B64" s="12" t="s">
        <v>39</v>
      </c>
      <c r="C64" s="19"/>
      <c r="D64" s="11"/>
      <c r="E64" s="136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39"/>
      <c r="B65" s="10"/>
      <c r="C65" s="19"/>
      <c r="D65" s="11"/>
      <c r="E65" s="136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37" t="s">
        <v>40</v>
      </c>
      <c r="B66" s="6"/>
      <c r="C66" s="20"/>
      <c r="D66" s="11"/>
      <c r="E66" s="135">
        <f>E68+E73+E72+E97+E106</f>
        <v>1530695.5299999998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37"/>
      <c r="B67" s="6"/>
      <c r="C67" s="20"/>
      <c r="D67" s="11"/>
      <c r="E67" s="136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37"/>
      <c r="B68" s="8" t="s">
        <v>41</v>
      </c>
      <c r="C68" s="20"/>
      <c r="D68" s="11"/>
      <c r="E68" s="135">
        <f>SUM(E70:F71)</f>
        <v>92583.959999999992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37"/>
      <c r="B69" s="8" t="s">
        <v>42</v>
      </c>
      <c r="C69" s="20"/>
      <c r="D69" s="11"/>
      <c r="E69" s="136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34"/>
      <c r="B70" s="6" t="s">
        <v>43</v>
      </c>
      <c r="C70" s="20"/>
      <c r="D70" s="11"/>
      <c r="E70" s="136">
        <f>+'PRESUP INGRE 2017'!F69</f>
        <v>51306.75</v>
      </c>
      <c r="F70" s="3"/>
      <c r="G70" s="5"/>
      <c r="H70" s="5"/>
      <c r="I70" s="3"/>
      <c r="J70" s="3"/>
      <c r="K70" s="3"/>
      <c r="L70" s="3"/>
      <c r="M70" s="3"/>
    </row>
    <row r="71" spans="1:13" s="23" customFormat="1" x14ac:dyDescent="0.25">
      <c r="A71" s="134"/>
      <c r="B71" s="6" t="s">
        <v>44</v>
      </c>
      <c r="C71" s="20"/>
      <c r="D71" s="21"/>
      <c r="E71" s="136">
        <f>+'PRESUP INGRE 2017'!F70</f>
        <v>41277.21</v>
      </c>
      <c r="F71" s="19"/>
      <c r="G71" s="22"/>
      <c r="H71" s="22"/>
      <c r="I71" s="19"/>
      <c r="J71" s="19"/>
      <c r="K71" s="19"/>
      <c r="L71" s="19"/>
      <c r="M71" s="19"/>
    </row>
    <row r="72" spans="1:13" s="23" customFormat="1" x14ac:dyDescent="0.25">
      <c r="A72" s="134"/>
      <c r="B72" s="8" t="s">
        <v>45</v>
      </c>
      <c r="C72" s="20"/>
      <c r="D72" s="21"/>
      <c r="E72" s="136">
        <f>+'PRESUP INGRE 2017'!F71</f>
        <v>1</v>
      </c>
      <c r="F72" s="19"/>
      <c r="G72" s="22"/>
      <c r="H72" s="22"/>
      <c r="I72" s="19"/>
      <c r="J72" s="19"/>
      <c r="K72" s="19"/>
      <c r="L72" s="19"/>
      <c r="M72" s="19"/>
    </row>
    <row r="73" spans="1:13" s="23" customFormat="1" x14ac:dyDescent="0.25">
      <c r="A73" s="134"/>
      <c r="B73" s="8" t="s">
        <v>46</v>
      </c>
      <c r="C73" s="20"/>
      <c r="D73" s="21"/>
      <c r="E73" s="135">
        <f>SUM(E74:E83)</f>
        <v>975007.56</v>
      </c>
      <c r="F73" s="19"/>
      <c r="G73" s="22"/>
      <c r="H73" s="22"/>
      <c r="I73" s="19"/>
      <c r="J73" s="19"/>
      <c r="K73" s="19"/>
      <c r="L73" s="19"/>
      <c r="M73" s="19"/>
    </row>
    <row r="74" spans="1:13" s="23" customFormat="1" hidden="1" x14ac:dyDescent="0.25">
      <c r="A74" s="134"/>
      <c r="B74" s="6" t="s">
        <v>47</v>
      </c>
      <c r="C74" s="20"/>
      <c r="D74" s="21"/>
      <c r="E74" s="162">
        <v>0</v>
      </c>
      <c r="F74" s="21"/>
      <c r="G74" s="22"/>
      <c r="H74" s="22"/>
      <c r="I74" s="19"/>
      <c r="J74" s="19"/>
      <c r="K74" s="19"/>
      <c r="L74" s="19"/>
      <c r="M74" s="19"/>
    </row>
    <row r="75" spans="1:13" s="23" customFormat="1" x14ac:dyDescent="0.25">
      <c r="A75" s="134"/>
      <c r="B75" s="6" t="s">
        <v>48</v>
      </c>
      <c r="C75" s="20"/>
      <c r="D75" s="21"/>
      <c r="E75" s="162">
        <f>+'PRESUP INGRE 2017'!F74</f>
        <v>273484.27</v>
      </c>
      <c r="F75" s="21"/>
      <c r="G75" s="22"/>
      <c r="H75" s="22"/>
      <c r="I75" s="19"/>
      <c r="J75" s="19"/>
      <c r="K75" s="19"/>
      <c r="L75" s="19"/>
      <c r="M75" s="19"/>
    </row>
    <row r="76" spans="1:13" s="23" customFormat="1" x14ac:dyDescent="0.25">
      <c r="A76" s="134"/>
      <c r="B76" s="6" t="s">
        <v>49</v>
      </c>
      <c r="C76" s="20"/>
      <c r="D76" s="21"/>
      <c r="E76" s="162">
        <f>+'PRESUP INGRE 2017'!F75</f>
        <v>175899.54</v>
      </c>
      <c r="F76" s="19"/>
      <c r="G76" s="22"/>
      <c r="H76" s="22"/>
      <c r="I76" s="19"/>
      <c r="J76" s="19"/>
      <c r="K76" s="19"/>
      <c r="L76" s="19"/>
      <c r="M76" s="19"/>
    </row>
    <row r="77" spans="1:13" s="23" customFormat="1" hidden="1" x14ac:dyDescent="0.25">
      <c r="A77" s="134"/>
      <c r="B77" s="6" t="s">
        <v>50</v>
      </c>
      <c r="C77" s="20"/>
      <c r="D77" s="21"/>
      <c r="E77" s="162">
        <f>+'PRESUP INGRE 2017'!F76</f>
        <v>0</v>
      </c>
      <c r="F77" s="21"/>
      <c r="G77" s="22"/>
      <c r="H77" s="22"/>
      <c r="I77" s="19"/>
      <c r="J77" s="19"/>
      <c r="K77" s="19"/>
      <c r="L77" s="19"/>
      <c r="M77" s="19"/>
    </row>
    <row r="78" spans="1:13" s="23" customFormat="1" x14ac:dyDescent="0.25">
      <c r="A78" s="134"/>
      <c r="B78" s="6" t="s">
        <v>51</v>
      </c>
      <c r="C78" s="20"/>
      <c r="D78" s="21"/>
      <c r="E78" s="162">
        <f>+'PRESUP INGRE 2017'!F77</f>
        <v>227802.28</v>
      </c>
      <c r="F78" s="19"/>
      <c r="G78" s="22"/>
      <c r="H78" s="22"/>
      <c r="I78" s="19"/>
      <c r="J78" s="19"/>
      <c r="K78" s="19"/>
      <c r="L78" s="19"/>
      <c r="M78" s="19"/>
    </row>
    <row r="79" spans="1:13" s="23" customFormat="1" x14ac:dyDescent="0.25">
      <c r="A79" s="134"/>
      <c r="B79" s="6" t="s">
        <v>52</v>
      </c>
      <c r="C79" s="20"/>
      <c r="D79" s="21"/>
      <c r="E79" s="162">
        <f>+'PRESUP INGRE 2017'!F78</f>
        <v>0</v>
      </c>
      <c r="F79" s="19"/>
      <c r="G79" s="22"/>
      <c r="H79" s="22"/>
      <c r="I79" s="19"/>
      <c r="J79" s="19"/>
      <c r="K79" s="19"/>
      <c r="L79" s="19"/>
      <c r="M79" s="19"/>
    </row>
    <row r="80" spans="1:13" s="23" customFormat="1" x14ac:dyDescent="0.25">
      <c r="A80" s="134"/>
      <c r="B80" s="6" t="s">
        <v>53</v>
      </c>
      <c r="C80" s="20"/>
      <c r="D80" s="21"/>
      <c r="E80" s="162">
        <f>+'PRESUP INGRE 2017'!F79</f>
        <v>5908.77</v>
      </c>
      <c r="F80" s="19"/>
      <c r="G80" s="22"/>
      <c r="H80" s="22"/>
      <c r="I80" s="19"/>
      <c r="J80" s="19"/>
      <c r="K80" s="19"/>
      <c r="L80" s="19"/>
      <c r="M80" s="19"/>
    </row>
    <row r="81" spans="1:13" s="23" customFormat="1" x14ac:dyDescent="0.25">
      <c r="A81" s="134"/>
      <c r="B81" s="6" t="s">
        <v>54</v>
      </c>
      <c r="C81" s="20"/>
      <c r="D81" s="21"/>
      <c r="E81" s="162">
        <f>+'PRESUP INGRE 2017'!F80</f>
        <v>1</v>
      </c>
      <c r="F81" s="19"/>
      <c r="G81" s="22"/>
      <c r="H81" s="22"/>
      <c r="I81" s="19"/>
      <c r="J81" s="19"/>
      <c r="K81" s="19"/>
      <c r="L81" s="19"/>
      <c r="M81" s="19"/>
    </row>
    <row r="82" spans="1:13" s="23" customFormat="1" x14ac:dyDescent="0.25">
      <c r="A82" s="134"/>
      <c r="B82" s="12" t="s">
        <v>55</v>
      </c>
      <c r="C82" s="20"/>
      <c r="D82" s="21"/>
      <c r="E82" s="162">
        <f>+'PRESUP INGRE 2017'!F81</f>
        <v>291911.7</v>
      </c>
      <c r="F82" s="19"/>
      <c r="G82" s="22"/>
      <c r="H82" s="22"/>
      <c r="I82" s="19"/>
      <c r="J82" s="19"/>
      <c r="K82" s="19"/>
      <c r="L82" s="19"/>
      <c r="M82" s="19"/>
    </row>
    <row r="83" spans="1:13" s="23" customFormat="1" ht="15.75" thickBot="1" x14ac:dyDescent="0.3">
      <c r="A83" s="165"/>
      <c r="B83" s="166" t="s">
        <v>56</v>
      </c>
      <c r="C83" s="167"/>
      <c r="D83" s="168"/>
      <c r="E83" s="169">
        <f>+'PRESUP INGRE 2017'!F82</f>
        <v>0</v>
      </c>
      <c r="F83" s="21"/>
      <c r="G83" s="22"/>
      <c r="H83" s="22"/>
      <c r="I83" s="19"/>
      <c r="J83" s="19"/>
      <c r="K83" s="19"/>
      <c r="L83" s="19"/>
      <c r="M83" s="19"/>
    </row>
    <row r="84" spans="1:13" s="23" customFormat="1" x14ac:dyDescent="0.25">
      <c r="A84" s="20"/>
      <c r="B84" s="6"/>
      <c r="C84" s="20"/>
      <c r="D84" s="21"/>
      <c r="E84" s="24"/>
      <c r="F84" s="21"/>
      <c r="G84" s="22"/>
      <c r="H84" s="22"/>
      <c r="I84" s="19"/>
      <c r="J84" s="19"/>
      <c r="K84" s="19"/>
      <c r="L84" s="19"/>
      <c r="M84" s="19"/>
    </row>
    <row r="85" spans="1:13" s="23" customFormat="1" x14ac:dyDescent="0.25">
      <c r="A85" s="20"/>
      <c r="B85" s="6"/>
      <c r="C85" s="20"/>
      <c r="D85" s="21"/>
      <c r="E85" s="24"/>
      <c r="F85" s="21"/>
      <c r="G85" s="22"/>
      <c r="H85" s="22"/>
      <c r="I85" s="19"/>
      <c r="J85" s="19"/>
      <c r="K85" s="19"/>
      <c r="L85" s="19"/>
      <c r="M85" s="19"/>
    </row>
    <row r="86" spans="1:13" s="23" customFormat="1" x14ac:dyDescent="0.25">
      <c r="A86" s="20"/>
      <c r="B86" s="6"/>
      <c r="C86" s="20"/>
      <c r="D86" s="21"/>
      <c r="E86" s="24"/>
      <c r="F86" s="21"/>
      <c r="G86" s="22"/>
      <c r="H86" s="22"/>
      <c r="I86" s="19"/>
      <c r="J86" s="19"/>
      <c r="K86" s="19"/>
      <c r="L86" s="19"/>
      <c r="M86" s="19"/>
    </row>
    <row r="87" spans="1:13" s="23" customFormat="1" x14ac:dyDescent="0.25">
      <c r="A87" s="20"/>
      <c r="B87" s="6"/>
      <c r="C87" s="20"/>
      <c r="D87" s="21"/>
      <c r="E87" s="24"/>
      <c r="F87" s="21"/>
      <c r="G87" s="22"/>
      <c r="H87" s="22"/>
      <c r="I87" s="19"/>
      <c r="J87" s="19"/>
      <c r="K87" s="19"/>
      <c r="L87" s="19"/>
      <c r="M87" s="19"/>
    </row>
    <row r="88" spans="1:13" s="23" customFormat="1" x14ac:dyDescent="0.25">
      <c r="A88" s="20"/>
      <c r="B88" s="6"/>
      <c r="C88" s="20"/>
      <c r="D88" s="21"/>
      <c r="E88" s="24"/>
      <c r="F88" s="21"/>
      <c r="G88" s="22"/>
      <c r="H88" s="22"/>
      <c r="I88" s="19"/>
      <c r="J88" s="19"/>
      <c r="K88" s="19"/>
      <c r="L88" s="19"/>
      <c r="M88" s="19"/>
    </row>
    <row r="89" spans="1:13" s="23" customFormat="1" x14ac:dyDescent="0.25">
      <c r="A89" s="20"/>
      <c r="B89" s="6"/>
      <c r="C89" s="20"/>
      <c r="D89" s="21"/>
      <c r="E89" s="24"/>
      <c r="F89" s="21"/>
      <c r="G89" s="22"/>
      <c r="H89" s="22"/>
      <c r="I89" s="19"/>
      <c r="J89" s="19"/>
      <c r="K89" s="19"/>
      <c r="L89" s="19"/>
      <c r="M89" s="19"/>
    </row>
    <row r="90" spans="1:13" s="23" customFormat="1" x14ac:dyDescent="0.25">
      <c r="A90" s="20"/>
      <c r="B90" s="6"/>
      <c r="C90" s="20"/>
      <c r="D90" s="21"/>
      <c r="E90" s="24"/>
      <c r="F90" s="21"/>
      <c r="G90" s="22"/>
      <c r="H90" s="22"/>
      <c r="I90" s="19"/>
      <c r="J90" s="19"/>
      <c r="K90" s="19"/>
      <c r="L90" s="19"/>
      <c r="M90" s="19"/>
    </row>
    <row r="91" spans="1:13" s="23" customFormat="1" x14ac:dyDescent="0.25">
      <c r="A91" s="20"/>
      <c r="B91" s="6"/>
      <c r="C91" s="20"/>
      <c r="D91" s="21"/>
      <c r="E91" s="24"/>
      <c r="F91" s="21"/>
      <c r="G91" s="22"/>
      <c r="H91" s="22"/>
      <c r="I91" s="19"/>
      <c r="J91" s="19"/>
      <c r="K91" s="19"/>
      <c r="L91" s="19"/>
      <c r="M91" s="19"/>
    </row>
    <row r="92" spans="1:13" s="23" customFormat="1" x14ac:dyDescent="0.25">
      <c r="A92" s="20"/>
      <c r="B92" s="6"/>
      <c r="C92" s="20"/>
      <c r="D92" s="21"/>
      <c r="E92" s="24"/>
      <c r="F92" s="21"/>
      <c r="G92" s="22"/>
      <c r="H92" s="22"/>
      <c r="I92" s="19"/>
      <c r="J92" s="19"/>
      <c r="K92" s="19"/>
      <c r="L92" s="19"/>
      <c r="M92" s="19"/>
    </row>
    <row r="93" spans="1:13" s="23" customFormat="1" x14ac:dyDescent="0.25">
      <c r="A93" s="20"/>
      <c r="B93" s="6"/>
      <c r="C93" s="20"/>
      <c r="D93" s="21"/>
      <c r="E93" s="24"/>
      <c r="F93" s="21"/>
      <c r="G93" s="22"/>
      <c r="H93" s="22"/>
      <c r="I93" s="19"/>
      <c r="J93" s="19"/>
      <c r="K93" s="19"/>
      <c r="L93" s="19"/>
      <c r="M93" s="19"/>
    </row>
    <row r="94" spans="1:13" s="23" customFormat="1" x14ac:dyDescent="0.25">
      <c r="A94" s="20"/>
      <c r="B94" s="6"/>
      <c r="C94" s="20"/>
      <c r="D94" s="21"/>
      <c r="E94" s="24"/>
      <c r="F94" s="21"/>
      <c r="G94" s="22"/>
      <c r="H94" s="22"/>
      <c r="I94" s="19"/>
      <c r="J94" s="19"/>
      <c r="K94" s="19"/>
      <c r="L94" s="19"/>
      <c r="M94" s="19"/>
    </row>
    <row r="95" spans="1:13" s="23" customFormat="1" ht="15.75" thickBot="1" x14ac:dyDescent="0.3">
      <c r="A95" s="20"/>
      <c r="B95" s="6"/>
      <c r="C95" s="20"/>
      <c r="D95" s="21"/>
      <c r="E95" s="24"/>
      <c r="F95" s="21"/>
      <c r="G95" s="22"/>
      <c r="H95" s="22"/>
      <c r="I95" s="19"/>
      <c r="J95" s="19"/>
      <c r="K95" s="19"/>
      <c r="L95" s="19"/>
      <c r="M95" s="19"/>
    </row>
    <row r="96" spans="1:13" s="23" customFormat="1" x14ac:dyDescent="0.25">
      <c r="A96" s="129"/>
      <c r="B96" s="130"/>
      <c r="C96" s="131"/>
      <c r="D96" s="132"/>
      <c r="E96" s="133"/>
      <c r="F96" s="21"/>
      <c r="G96" s="22"/>
      <c r="H96" s="22"/>
      <c r="I96" s="19"/>
      <c r="J96" s="19"/>
      <c r="K96" s="19"/>
      <c r="L96" s="19"/>
      <c r="M96" s="19"/>
    </row>
    <row r="97" spans="1:13" s="23" customFormat="1" x14ac:dyDescent="0.25">
      <c r="A97" s="134"/>
      <c r="B97" s="8" t="s">
        <v>57</v>
      </c>
      <c r="C97" s="20"/>
      <c r="D97" s="21"/>
      <c r="E97" s="135">
        <f>SUM(E100:E105)</f>
        <v>28847.89</v>
      </c>
      <c r="F97" s="19"/>
      <c r="G97" s="22"/>
      <c r="H97" s="22"/>
      <c r="I97" s="19"/>
      <c r="J97" s="19"/>
      <c r="K97" s="19"/>
      <c r="L97" s="19"/>
      <c r="M97" s="19"/>
    </row>
    <row r="98" spans="1:13" s="23" customFormat="1" hidden="1" x14ac:dyDescent="0.25">
      <c r="A98" s="134"/>
      <c r="B98" s="6"/>
      <c r="C98" s="20"/>
      <c r="D98" s="21"/>
      <c r="E98" s="136"/>
      <c r="F98" s="19"/>
      <c r="G98" s="22"/>
      <c r="H98" s="22"/>
      <c r="I98" s="19"/>
      <c r="J98" s="19"/>
      <c r="K98" s="19"/>
      <c r="L98" s="19"/>
      <c r="M98" s="19"/>
    </row>
    <row r="99" spans="1:13" s="23" customFormat="1" hidden="1" x14ac:dyDescent="0.25">
      <c r="A99" s="134"/>
      <c r="B99" s="6" t="s">
        <v>58</v>
      </c>
      <c r="C99" s="20"/>
      <c r="D99" s="21"/>
      <c r="E99" s="136"/>
      <c r="F99" s="19"/>
      <c r="G99" s="22"/>
      <c r="H99" s="22"/>
      <c r="I99" s="19"/>
      <c r="J99" s="19"/>
      <c r="K99" s="19"/>
      <c r="L99" s="19"/>
      <c r="M99" s="19"/>
    </row>
    <row r="100" spans="1:13" s="23" customFormat="1" x14ac:dyDescent="0.25">
      <c r="A100" s="134"/>
      <c r="B100" s="6" t="s">
        <v>59</v>
      </c>
      <c r="C100" s="20"/>
      <c r="D100" s="21"/>
      <c r="E100" s="136">
        <f>+'PRESUP INGRE 2017'!F99</f>
        <v>1</v>
      </c>
      <c r="F100" s="19"/>
      <c r="G100" s="22"/>
      <c r="H100" s="22"/>
      <c r="I100" s="19"/>
      <c r="J100" s="19"/>
      <c r="K100" s="19"/>
      <c r="L100" s="19"/>
      <c r="M100" s="19"/>
    </row>
    <row r="101" spans="1:13" s="23" customFormat="1" hidden="1" x14ac:dyDescent="0.25">
      <c r="A101" s="134"/>
      <c r="B101" s="6"/>
      <c r="C101" s="25"/>
      <c r="D101" s="21"/>
      <c r="E101" s="136">
        <f>+'PRESUP INGRE 2017'!F100</f>
        <v>0</v>
      </c>
      <c r="F101" s="19"/>
      <c r="G101" s="22"/>
      <c r="H101" s="22"/>
      <c r="I101" s="19"/>
      <c r="J101" s="19"/>
      <c r="K101" s="19"/>
      <c r="L101" s="19"/>
      <c r="M101" s="19"/>
    </row>
    <row r="102" spans="1:13" s="23" customFormat="1" hidden="1" x14ac:dyDescent="0.25">
      <c r="A102" s="134"/>
      <c r="B102" s="6" t="s">
        <v>60</v>
      </c>
      <c r="C102" s="25"/>
      <c r="D102" s="21"/>
      <c r="E102" s="136">
        <f>+'PRESUP INGRE 2017'!F101</f>
        <v>0</v>
      </c>
      <c r="F102" s="19"/>
      <c r="G102" s="22"/>
      <c r="H102" s="22"/>
      <c r="I102" s="19"/>
      <c r="J102" s="19"/>
      <c r="K102" s="19"/>
      <c r="L102" s="19"/>
      <c r="M102" s="19"/>
    </row>
    <row r="103" spans="1:13" s="23" customFormat="1" x14ac:dyDescent="0.25">
      <c r="A103" s="134"/>
      <c r="B103" s="6" t="s">
        <v>61</v>
      </c>
      <c r="C103" s="25"/>
      <c r="D103" s="21"/>
      <c r="E103" s="136">
        <f>+'PRESUP INGRE 2017'!F102</f>
        <v>1</v>
      </c>
      <c r="F103" s="19"/>
      <c r="G103" s="22"/>
      <c r="H103" s="22"/>
      <c r="I103" s="19"/>
      <c r="J103" s="19"/>
      <c r="K103" s="19"/>
      <c r="L103" s="19"/>
      <c r="M103" s="19"/>
    </row>
    <row r="104" spans="1:13" s="23" customFormat="1" x14ac:dyDescent="0.25">
      <c r="A104" s="134"/>
      <c r="B104" s="6" t="s">
        <v>62</v>
      </c>
      <c r="C104" s="25"/>
      <c r="D104" s="21"/>
      <c r="E104" s="136">
        <f>+'PRESUP INGRE 2017'!F103</f>
        <v>14691.89</v>
      </c>
      <c r="F104" s="19"/>
      <c r="G104" s="22"/>
      <c r="H104" s="22"/>
      <c r="I104" s="19"/>
      <c r="J104" s="19"/>
      <c r="K104" s="19"/>
      <c r="L104" s="19"/>
      <c r="M104" s="19"/>
    </row>
    <row r="105" spans="1:13" s="23" customFormat="1" x14ac:dyDescent="0.25">
      <c r="A105" s="134"/>
      <c r="B105" s="6" t="s">
        <v>63</v>
      </c>
      <c r="C105" s="25"/>
      <c r="D105" s="21"/>
      <c r="E105" s="136">
        <f>+'PRESUP INGRE 2017'!F104</f>
        <v>14154</v>
      </c>
      <c r="F105" s="19"/>
      <c r="G105" s="22"/>
      <c r="H105" s="22"/>
      <c r="I105" s="19"/>
      <c r="J105" s="19"/>
      <c r="K105" s="19"/>
      <c r="L105" s="19"/>
      <c r="M105" s="19"/>
    </row>
    <row r="106" spans="1:13" s="23" customFormat="1" x14ac:dyDescent="0.25">
      <c r="A106" s="134"/>
      <c r="B106" s="8" t="s">
        <v>64</v>
      </c>
      <c r="C106" s="25"/>
      <c r="D106" s="21"/>
      <c r="E106" s="135">
        <f>E107</f>
        <v>434255.12</v>
      </c>
      <c r="F106" s="19"/>
      <c r="G106" s="22"/>
      <c r="H106" s="22"/>
      <c r="I106" s="19"/>
      <c r="J106" s="19"/>
      <c r="K106" s="19"/>
      <c r="L106" s="19"/>
      <c r="M106" s="19"/>
    </row>
    <row r="107" spans="1:13" s="23" customFormat="1" x14ac:dyDescent="0.25">
      <c r="A107" s="134"/>
      <c r="B107" s="6" t="s">
        <v>65</v>
      </c>
      <c r="C107" s="25"/>
      <c r="D107" s="21"/>
      <c r="E107" s="136">
        <f>+'PRESUP INGRE 2017'!F106</f>
        <v>434255.12</v>
      </c>
      <c r="F107" s="19"/>
      <c r="G107" s="22"/>
      <c r="H107" s="22"/>
      <c r="I107" s="19"/>
      <c r="J107" s="19"/>
      <c r="K107" s="19"/>
      <c r="L107" s="19"/>
      <c r="M107" s="19"/>
    </row>
    <row r="108" spans="1:13" s="23" customFormat="1" hidden="1" x14ac:dyDescent="0.25">
      <c r="A108" s="134"/>
      <c r="B108" s="8" t="s">
        <v>66</v>
      </c>
      <c r="C108" s="20"/>
      <c r="D108" s="21"/>
      <c r="E108" s="136">
        <v>0</v>
      </c>
      <c r="F108" s="19"/>
      <c r="G108" s="22"/>
      <c r="H108" s="22"/>
      <c r="I108" s="19"/>
      <c r="J108" s="19"/>
      <c r="K108" s="19"/>
      <c r="L108" s="19"/>
      <c r="M108" s="19"/>
    </row>
    <row r="109" spans="1:13" s="23" customFormat="1" hidden="1" x14ac:dyDescent="0.25">
      <c r="A109" s="134"/>
      <c r="B109" s="8" t="s">
        <v>67</v>
      </c>
      <c r="C109" s="6"/>
      <c r="D109" s="21"/>
      <c r="E109" s="136"/>
      <c r="F109" s="19"/>
      <c r="G109" s="22"/>
      <c r="H109" s="22"/>
      <c r="I109" s="19"/>
      <c r="J109" s="19"/>
      <c r="K109" s="19"/>
      <c r="L109" s="19"/>
      <c r="M109" s="19"/>
    </row>
    <row r="110" spans="1:13" s="23" customFormat="1" hidden="1" x14ac:dyDescent="0.25">
      <c r="A110" s="134"/>
      <c r="B110" s="6"/>
      <c r="C110" s="20"/>
      <c r="D110" s="21"/>
      <c r="E110" s="136"/>
      <c r="F110" s="19"/>
      <c r="G110" s="22"/>
      <c r="H110" s="22"/>
      <c r="I110" s="19"/>
      <c r="J110" s="19"/>
      <c r="K110" s="19"/>
      <c r="L110" s="19"/>
      <c r="M110" s="19"/>
    </row>
    <row r="111" spans="1:13" s="23" customFormat="1" x14ac:dyDescent="0.25">
      <c r="A111" s="134"/>
      <c r="B111" s="6"/>
      <c r="C111" s="20"/>
      <c r="D111" s="21"/>
      <c r="E111" s="136"/>
      <c r="F111" s="19"/>
      <c r="G111" s="22"/>
      <c r="H111" s="22"/>
      <c r="I111" s="19"/>
      <c r="J111" s="19"/>
      <c r="K111" s="19"/>
      <c r="L111" s="19"/>
      <c r="M111" s="19"/>
    </row>
    <row r="112" spans="1:13" s="23" customFormat="1" ht="15.75" x14ac:dyDescent="0.25">
      <c r="A112" s="137" t="s">
        <v>68</v>
      </c>
      <c r="B112" s="6"/>
      <c r="C112" s="20"/>
      <c r="D112" s="21"/>
      <c r="E112" s="135">
        <f>E114</f>
        <v>568358.63</v>
      </c>
      <c r="F112" s="19"/>
      <c r="G112" s="22"/>
      <c r="H112" s="22"/>
      <c r="I112" s="19"/>
      <c r="J112" s="19"/>
      <c r="K112" s="19"/>
      <c r="L112" s="19"/>
      <c r="M112" s="19"/>
    </row>
    <row r="113" spans="1:13" s="23" customFormat="1" x14ac:dyDescent="0.25">
      <c r="A113" s="134"/>
      <c r="B113" s="6"/>
      <c r="C113" s="20"/>
      <c r="D113" s="21"/>
      <c r="E113" s="136"/>
      <c r="F113" s="19"/>
      <c r="G113" s="22"/>
      <c r="H113" s="22"/>
      <c r="I113" s="19"/>
      <c r="J113" s="19"/>
      <c r="K113" s="19"/>
      <c r="L113" s="19"/>
      <c r="M113" s="19"/>
    </row>
    <row r="114" spans="1:13" s="23" customFormat="1" ht="15.75" x14ac:dyDescent="0.25">
      <c r="A114" s="137"/>
      <c r="B114" s="8" t="s">
        <v>69</v>
      </c>
      <c r="C114" s="20"/>
      <c r="D114" s="21"/>
      <c r="E114" s="135">
        <f>E121</f>
        <v>568358.63</v>
      </c>
      <c r="F114" s="26"/>
      <c r="G114" s="22"/>
      <c r="H114" s="22"/>
      <c r="I114" s="19"/>
      <c r="J114" s="19"/>
      <c r="K114" s="19"/>
      <c r="L114" s="19"/>
      <c r="M114" s="19"/>
    </row>
    <row r="115" spans="1:13" s="23" customFormat="1" ht="15.75" hidden="1" x14ac:dyDescent="0.25">
      <c r="A115" s="137"/>
      <c r="B115" s="8"/>
      <c r="C115" s="20"/>
      <c r="D115" s="21"/>
      <c r="E115" s="138"/>
      <c r="F115" s="19"/>
      <c r="G115" s="22"/>
      <c r="H115" s="22"/>
      <c r="I115" s="19"/>
      <c r="J115" s="19"/>
      <c r="K115" s="19"/>
      <c r="L115" s="19"/>
      <c r="M115" s="19"/>
    </row>
    <row r="116" spans="1:13" s="23" customFormat="1" ht="15.75" hidden="1" x14ac:dyDescent="0.25">
      <c r="A116" s="137"/>
      <c r="B116" s="6" t="s">
        <v>70</v>
      </c>
      <c r="C116" s="6"/>
      <c r="D116" s="21"/>
      <c r="E116" s="138"/>
      <c r="F116" s="19"/>
      <c r="G116" s="22"/>
      <c r="H116" s="22"/>
      <c r="I116" s="19"/>
      <c r="J116" s="19"/>
      <c r="K116" s="19"/>
      <c r="L116" s="19"/>
      <c r="M116" s="19"/>
    </row>
    <row r="117" spans="1:13" s="23" customFormat="1" ht="15.75" hidden="1" x14ac:dyDescent="0.25">
      <c r="A117" s="137"/>
      <c r="B117" s="6"/>
      <c r="C117" s="6"/>
      <c r="D117" s="21"/>
      <c r="E117" s="138"/>
      <c r="F117" s="19"/>
      <c r="G117" s="22"/>
      <c r="H117" s="22"/>
      <c r="I117" s="19"/>
      <c r="J117" s="19"/>
      <c r="K117" s="19"/>
      <c r="L117" s="19"/>
      <c r="M117" s="19"/>
    </row>
    <row r="118" spans="1:13" s="23" customFormat="1" ht="15.75" hidden="1" x14ac:dyDescent="0.25">
      <c r="A118" s="137"/>
      <c r="B118" s="6" t="s">
        <v>71</v>
      </c>
      <c r="C118" s="20"/>
      <c r="D118" s="21"/>
      <c r="E118" s="138"/>
      <c r="F118" s="19"/>
      <c r="G118" s="22"/>
      <c r="H118" s="22"/>
      <c r="I118" s="19"/>
      <c r="J118" s="19"/>
      <c r="K118" s="19"/>
      <c r="L118" s="19"/>
      <c r="M118" s="19"/>
    </row>
    <row r="119" spans="1:13" s="23" customFormat="1" ht="15.75" hidden="1" x14ac:dyDescent="0.25">
      <c r="A119" s="137"/>
      <c r="B119" s="6"/>
      <c r="C119" s="20"/>
      <c r="D119" s="21"/>
      <c r="E119" s="138"/>
      <c r="F119" s="19"/>
      <c r="G119" s="22"/>
      <c r="H119" s="22"/>
      <c r="I119" s="19"/>
      <c r="J119" s="19"/>
      <c r="K119" s="19"/>
      <c r="L119" s="19"/>
      <c r="M119" s="19"/>
    </row>
    <row r="120" spans="1:13" s="23" customFormat="1" ht="15.75" hidden="1" x14ac:dyDescent="0.25">
      <c r="A120" s="137"/>
      <c r="B120" s="6" t="s">
        <v>72</v>
      </c>
      <c r="C120" s="20"/>
      <c r="D120" s="21"/>
      <c r="E120" s="138"/>
      <c r="F120" s="19"/>
      <c r="G120" s="22"/>
      <c r="H120" s="22"/>
      <c r="I120" s="19"/>
      <c r="J120" s="19"/>
      <c r="K120" s="19"/>
      <c r="L120" s="19"/>
      <c r="M120" s="19"/>
    </row>
    <row r="121" spans="1:13" s="23" customFormat="1" ht="15.75" x14ac:dyDescent="0.25">
      <c r="A121" s="137"/>
      <c r="B121" s="6" t="s">
        <v>73</v>
      </c>
      <c r="C121" s="20"/>
      <c r="D121" s="21"/>
      <c r="E121" s="136">
        <f>SUM(E122:E152)</f>
        <v>568358.63</v>
      </c>
      <c r="F121" s="19"/>
      <c r="G121" s="22"/>
      <c r="H121" s="22"/>
      <c r="I121" s="19"/>
      <c r="J121" s="19"/>
      <c r="K121" s="19"/>
      <c r="L121" s="19"/>
      <c r="M121" s="19"/>
    </row>
    <row r="122" spans="1:13" s="23" customFormat="1" ht="15.75" x14ac:dyDescent="0.25">
      <c r="A122" s="137"/>
      <c r="B122" s="6" t="s">
        <v>74</v>
      </c>
      <c r="C122" s="20"/>
      <c r="D122" s="21"/>
      <c r="E122" s="136">
        <f>+'PRESUP INGRE 2017'!F121</f>
        <v>1</v>
      </c>
      <c r="F122" s="19"/>
      <c r="G122" s="22"/>
      <c r="H122" s="27"/>
      <c r="I122" s="19"/>
      <c r="J122" s="19"/>
      <c r="K122" s="19"/>
      <c r="L122" s="19"/>
      <c r="M122" s="19"/>
    </row>
    <row r="123" spans="1:13" s="23" customFormat="1" ht="15.75" hidden="1" x14ac:dyDescent="0.25">
      <c r="A123" s="137"/>
      <c r="B123" s="6"/>
      <c r="C123" s="20"/>
      <c r="D123" s="21"/>
      <c r="E123" s="136"/>
      <c r="F123" s="19"/>
      <c r="G123" s="22"/>
      <c r="H123" s="22"/>
      <c r="I123" s="19"/>
      <c r="J123" s="19"/>
      <c r="K123" s="19"/>
      <c r="L123" s="19"/>
      <c r="M123" s="19"/>
    </row>
    <row r="124" spans="1:13" s="23" customFormat="1" ht="15.75" x14ac:dyDescent="0.25">
      <c r="A124" s="137"/>
      <c r="B124" s="6" t="s">
        <v>75</v>
      </c>
      <c r="C124" s="20"/>
      <c r="D124" s="21"/>
      <c r="E124" s="136">
        <f>+'PRESUP INGRE 2017'!F122</f>
        <v>0.21</v>
      </c>
      <c r="F124" s="19"/>
      <c r="G124" s="22"/>
      <c r="H124" s="22"/>
      <c r="I124" s="19"/>
      <c r="J124" s="19"/>
      <c r="K124" s="19"/>
      <c r="L124" s="19"/>
      <c r="M124" s="19"/>
    </row>
    <row r="125" spans="1:13" s="23" customFormat="1" ht="15.75" x14ac:dyDescent="0.25">
      <c r="A125" s="137"/>
      <c r="B125" s="6" t="s">
        <v>76</v>
      </c>
      <c r="C125" s="20"/>
      <c r="D125" s="21"/>
      <c r="E125" s="136">
        <f>+'PRESUP INGRE 2017'!F123</f>
        <v>5909.51</v>
      </c>
      <c r="F125" s="19"/>
      <c r="G125" s="22"/>
      <c r="H125" s="22"/>
      <c r="I125" s="19"/>
      <c r="J125" s="19"/>
      <c r="K125" s="19"/>
      <c r="L125" s="19"/>
      <c r="M125" s="19"/>
    </row>
    <row r="126" spans="1:13" s="23" customFormat="1" ht="15.75" x14ac:dyDescent="0.25">
      <c r="A126" s="137"/>
      <c r="B126" s="28" t="s">
        <v>77</v>
      </c>
      <c r="C126" s="20"/>
      <c r="D126" s="21"/>
      <c r="E126" s="136">
        <f>+'PRESUP INGRE 2017'!F124</f>
        <v>1</v>
      </c>
      <c r="F126" s="19"/>
      <c r="G126" s="22"/>
      <c r="H126" s="22"/>
      <c r="I126" s="19"/>
      <c r="J126" s="19"/>
      <c r="K126" s="19"/>
      <c r="L126" s="19"/>
      <c r="M126" s="19"/>
    </row>
    <row r="127" spans="1:13" s="23" customFormat="1" ht="15.75" x14ac:dyDescent="0.25">
      <c r="A127" s="137"/>
      <c r="B127" s="28" t="s">
        <v>78</v>
      </c>
      <c r="C127" s="20"/>
      <c r="D127" s="21"/>
      <c r="E127" s="136">
        <f>+'PRESUP INGRE 2017'!F125</f>
        <v>407173.84</v>
      </c>
      <c r="F127" s="19"/>
      <c r="G127" s="22"/>
      <c r="H127" s="22"/>
      <c r="I127" s="19"/>
      <c r="J127" s="19"/>
      <c r="K127" s="19"/>
      <c r="L127" s="19"/>
      <c r="M127" s="19"/>
    </row>
    <row r="128" spans="1:13" s="23" customFormat="1" ht="15.75" hidden="1" x14ac:dyDescent="0.25">
      <c r="A128" s="137"/>
      <c r="B128" s="6" t="s">
        <v>79</v>
      </c>
      <c r="C128" s="6"/>
      <c r="D128" s="21"/>
      <c r="E128" s="136">
        <f>+'PRESUP INGRE 2017'!F127</f>
        <v>0</v>
      </c>
      <c r="F128" s="19"/>
      <c r="G128" s="22"/>
      <c r="H128" s="22"/>
      <c r="I128" s="19"/>
      <c r="J128" s="19"/>
      <c r="K128" s="19"/>
      <c r="L128" s="19"/>
      <c r="M128" s="19"/>
    </row>
    <row r="129" spans="1:13" s="23" customFormat="1" ht="15.75" hidden="1" x14ac:dyDescent="0.25">
      <c r="A129" s="137"/>
      <c r="B129" s="28"/>
      <c r="C129" s="6"/>
      <c r="D129" s="21"/>
      <c r="E129" s="136">
        <f>+'PRESUP INGRE 2017'!F128</f>
        <v>0</v>
      </c>
      <c r="F129" s="19"/>
      <c r="G129" s="22"/>
      <c r="H129" s="22"/>
      <c r="I129" s="19"/>
      <c r="J129" s="19"/>
      <c r="K129" s="19"/>
      <c r="L129" s="19"/>
      <c r="M129" s="19"/>
    </row>
    <row r="130" spans="1:13" s="23" customFormat="1" ht="15.75" hidden="1" x14ac:dyDescent="0.25">
      <c r="A130" s="137"/>
      <c r="B130" s="28" t="s">
        <v>80</v>
      </c>
      <c r="C130" s="6"/>
      <c r="D130" s="21"/>
      <c r="E130" s="136">
        <f>+'PRESUP INGRE 2017'!F129</f>
        <v>0</v>
      </c>
      <c r="F130" s="19"/>
      <c r="G130" s="22"/>
      <c r="H130" s="22"/>
      <c r="I130" s="19"/>
      <c r="J130" s="19"/>
      <c r="K130" s="19"/>
      <c r="L130" s="19"/>
      <c r="M130" s="19"/>
    </row>
    <row r="131" spans="1:13" s="23" customFormat="1" ht="15.75" hidden="1" x14ac:dyDescent="0.25">
      <c r="A131" s="137"/>
      <c r="B131" s="28"/>
      <c r="C131" s="20"/>
      <c r="D131" s="21"/>
      <c r="E131" s="136"/>
      <c r="F131" s="19"/>
      <c r="G131" s="22"/>
      <c r="H131" s="22"/>
      <c r="I131" s="19"/>
      <c r="J131" s="19"/>
      <c r="K131" s="19"/>
      <c r="L131" s="19"/>
      <c r="M131" s="19"/>
    </row>
    <row r="132" spans="1:13" s="23" customFormat="1" ht="15.75" hidden="1" x14ac:dyDescent="0.25">
      <c r="A132" s="137"/>
      <c r="B132" s="28" t="s">
        <v>81</v>
      </c>
      <c r="C132" s="20"/>
      <c r="D132" s="21"/>
      <c r="E132" s="136">
        <f>+'PRESUP INGRE 2017'!F131</f>
        <v>0</v>
      </c>
      <c r="F132" s="19"/>
      <c r="G132" s="22"/>
      <c r="H132" s="22"/>
      <c r="I132" s="19"/>
      <c r="J132" s="19"/>
      <c r="K132" s="19"/>
      <c r="L132" s="19"/>
      <c r="M132" s="19"/>
    </row>
    <row r="133" spans="1:13" s="23" customFormat="1" ht="15.75" hidden="1" x14ac:dyDescent="0.25">
      <c r="A133" s="137"/>
      <c r="B133" s="28"/>
      <c r="C133" s="20"/>
      <c r="D133" s="21"/>
      <c r="E133" s="136">
        <f>+'PRESUP INGRE 2017'!F132</f>
        <v>0</v>
      </c>
      <c r="F133" s="19"/>
      <c r="G133" s="22"/>
      <c r="H133" s="22"/>
      <c r="I133" s="19"/>
      <c r="J133" s="19"/>
      <c r="K133" s="19"/>
      <c r="L133" s="19"/>
      <c r="M133" s="19"/>
    </row>
    <row r="134" spans="1:13" s="23" customFormat="1" ht="15.75" hidden="1" x14ac:dyDescent="0.25">
      <c r="A134" s="137"/>
      <c r="B134" s="28" t="s">
        <v>82</v>
      </c>
      <c r="C134" s="20"/>
      <c r="D134" s="21"/>
      <c r="E134" s="136">
        <f>+'PRESUP INGRE 2017'!F133</f>
        <v>0</v>
      </c>
      <c r="F134" s="19"/>
      <c r="G134" s="22"/>
      <c r="H134" s="22"/>
      <c r="I134" s="19"/>
      <c r="J134" s="19"/>
      <c r="K134" s="19"/>
      <c r="L134" s="19"/>
      <c r="M134" s="19"/>
    </row>
    <row r="135" spans="1:13" s="23" customFormat="1" ht="15.75" x14ac:dyDescent="0.25">
      <c r="A135" s="137"/>
      <c r="B135" s="6" t="s">
        <v>83</v>
      </c>
      <c r="C135" s="20"/>
      <c r="D135" s="21"/>
      <c r="E135" s="136">
        <f>+'PRESUP INGRE 2017'!F130</f>
        <v>145028.91999999998</v>
      </c>
      <c r="F135" s="19"/>
      <c r="G135" s="22"/>
      <c r="H135" s="22"/>
      <c r="I135" s="19"/>
      <c r="J135" s="19"/>
      <c r="K135" s="19"/>
      <c r="L135" s="19"/>
      <c r="M135" s="19"/>
    </row>
    <row r="136" spans="1:13" s="23" customFormat="1" ht="12.75" hidden="1" customHeight="1" x14ac:dyDescent="0.25">
      <c r="A136" s="137"/>
      <c r="B136" s="6"/>
      <c r="C136" s="20"/>
      <c r="D136" s="21"/>
      <c r="E136" s="136">
        <f>+'PRESUP INGRE 2017'!F135</f>
        <v>0</v>
      </c>
      <c r="F136" s="19"/>
      <c r="G136" s="22"/>
      <c r="H136" s="22"/>
      <c r="I136" s="19"/>
      <c r="J136" s="19"/>
      <c r="K136" s="19"/>
      <c r="L136" s="19"/>
      <c r="M136" s="19"/>
    </row>
    <row r="137" spans="1:13" s="23" customFormat="1" ht="15.75" hidden="1" x14ac:dyDescent="0.25">
      <c r="A137" s="137"/>
      <c r="B137" s="6" t="s">
        <v>84</v>
      </c>
      <c r="C137" s="20"/>
      <c r="D137" s="21"/>
      <c r="E137" s="136">
        <f>+'PRESUP INGRE 2017'!F136</f>
        <v>0</v>
      </c>
      <c r="F137" s="19"/>
      <c r="G137" s="22"/>
      <c r="H137" s="22"/>
      <c r="I137" s="19"/>
      <c r="J137" s="19"/>
      <c r="K137" s="19"/>
      <c r="L137" s="19"/>
      <c r="M137" s="19"/>
    </row>
    <row r="138" spans="1:13" s="23" customFormat="1" ht="15.75" hidden="1" x14ac:dyDescent="0.25">
      <c r="A138" s="137"/>
      <c r="B138" s="6"/>
      <c r="C138" s="20"/>
      <c r="D138" s="21"/>
      <c r="E138" s="136">
        <f>+'PRESUP INGRE 2017'!F137</f>
        <v>0</v>
      </c>
      <c r="F138" s="19"/>
      <c r="G138" s="22"/>
      <c r="H138" s="22"/>
      <c r="I138" s="19"/>
      <c r="J138" s="19"/>
      <c r="K138" s="19"/>
      <c r="L138" s="19"/>
      <c r="M138" s="19"/>
    </row>
    <row r="139" spans="1:13" s="23" customFormat="1" ht="15.75" hidden="1" x14ac:dyDescent="0.25">
      <c r="A139" s="137"/>
      <c r="B139" s="28" t="s">
        <v>85</v>
      </c>
      <c r="C139" s="20"/>
      <c r="D139" s="21"/>
      <c r="E139" s="136">
        <f>+'PRESUP INGRE 2017'!F138</f>
        <v>0</v>
      </c>
      <c r="F139" s="19"/>
      <c r="G139" s="22"/>
      <c r="H139" s="22"/>
      <c r="I139" s="19"/>
      <c r="J139" s="19"/>
      <c r="K139" s="19"/>
      <c r="L139" s="19"/>
      <c r="M139" s="19"/>
    </row>
    <row r="140" spans="1:13" s="23" customFormat="1" ht="15.75" hidden="1" x14ac:dyDescent="0.25">
      <c r="A140" s="137"/>
      <c r="B140" s="28"/>
      <c r="C140" s="20"/>
      <c r="D140" s="21"/>
      <c r="E140" s="136"/>
      <c r="F140" s="19"/>
      <c r="G140" s="22"/>
      <c r="H140" s="22"/>
      <c r="I140" s="19"/>
      <c r="J140" s="19"/>
      <c r="K140" s="19"/>
      <c r="L140" s="19"/>
      <c r="M140" s="19"/>
    </row>
    <row r="141" spans="1:13" s="23" customFormat="1" ht="15.75" hidden="1" x14ac:dyDescent="0.25">
      <c r="A141" s="137"/>
      <c r="B141" s="13"/>
      <c r="C141" s="29"/>
      <c r="D141" s="21"/>
      <c r="E141" s="136"/>
      <c r="F141" s="19"/>
      <c r="G141" s="22"/>
      <c r="H141" s="22"/>
      <c r="I141" s="19"/>
      <c r="J141" s="19"/>
      <c r="K141" s="19"/>
      <c r="L141" s="19"/>
      <c r="M141" s="19"/>
    </row>
    <row r="142" spans="1:13" s="23" customFormat="1" ht="15.75" hidden="1" x14ac:dyDescent="0.25">
      <c r="A142" s="137"/>
      <c r="B142" s="28"/>
      <c r="C142" s="20"/>
      <c r="D142" s="21"/>
      <c r="E142" s="136"/>
      <c r="F142" s="19"/>
      <c r="G142" s="22"/>
      <c r="H142" s="22"/>
      <c r="I142" s="19"/>
      <c r="J142" s="19"/>
      <c r="K142" s="19"/>
      <c r="L142" s="19"/>
      <c r="M142" s="19"/>
    </row>
    <row r="143" spans="1:13" s="23" customFormat="1" ht="15.75" hidden="1" x14ac:dyDescent="0.25">
      <c r="A143" s="137"/>
      <c r="B143" s="28"/>
      <c r="C143" s="20"/>
      <c r="D143" s="21"/>
      <c r="E143" s="136"/>
      <c r="F143" s="19"/>
      <c r="G143" s="22"/>
      <c r="H143" s="22"/>
      <c r="I143" s="19"/>
      <c r="J143" s="19"/>
      <c r="K143" s="19"/>
      <c r="L143" s="19"/>
      <c r="M143" s="19"/>
    </row>
    <row r="144" spans="1:13" s="23" customFormat="1" ht="15.75" hidden="1" x14ac:dyDescent="0.25">
      <c r="A144" s="137"/>
      <c r="B144" s="28"/>
      <c r="C144" s="20"/>
      <c r="D144" s="21"/>
      <c r="E144" s="136"/>
      <c r="F144" s="19"/>
      <c r="G144" s="22"/>
      <c r="H144" s="22"/>
      <c r="I144" s="19"/>
      <c r="J144" s="19"/>
      <c r="K144" s="19"/>
      <c r="L144" s="19"/>
      <c r="M144" s="19"/>
    </row>
    <row r="145" spans="1:13" s="23" customFormat="1" ht="15.75" hidden="1" x14ac:dyDescent="0.25">
      <c r="A145" s="137"/>
      <c r="B145" s="28"/>
      <c r="C145" s="20"/>
      <c r="D145" s="21"/>
      <c r="E145" s="136"/>
      <c r="F145" s="19"/>
      <c r="G145" s="22"/>
      <c r="H145" s="22"/>
      <c r="I145" s="19"/>
      <c r="J145" s="19"/>
      <c r="K145" s="19"/>
      <c r="L145" s="19"/>
      <c r="M145" s="19"/>
    </row>
    <row r="146" spans="1:13" s="23" customFormat="1" ht="15.75" hidden="1" x14ac:dyDescent="0.25">
      <c r="A146" s="137"/>
      <c r="B146" s="28"/>
      <c r="C146" s="20"/>
      <c r="D146" s="21"/>
      <c r="E146" s="136"/>
      <c r="F146" s="19"/>
      <c r="G146" s="22"/>
      <c r="H146" s="22"/>
      <c r="I146" s="19"/>
      <c r="J146" s="19"/>
      <c r="K146" s="19"/>
      <c r="L146" s="19"/>
      <c r="M146" s="19"/>
    </row>
    <row r="147" spans="1:13" s="23" customFormat="1" ht="15.75" hidden="1" x14ac:dyDescent="0.25">
      <c r="A147" s="137"/>
      <c r="B147" s="28"/>
      <c r="C147" s="20"/>
      <c r="D147" s="21"/>
      <c r="E147" s="136"/>
      <c r="F147" s="19"/>
      <c r="G147" s="22"/>
      <c r="H147" s="22"/>
      <c r="I147" s="19"/>
      <c r="J147" s="19"/>
      <c r="K147" s="19"/>
      <c r="L147" s="19"/>
      <c r="M147" s="19"/>
    </row>
    <row r="148" spans="1:13" s="23" customFormat="1" ht="15.75" hidden="1" x14ac:dyDescent="0.25">
      <c r="A148" s="137"/>
      <c r="B148" s="28"/>
      <c r="C148" s="20"/>
      <c r="D148" s="21"/>
      <c r="E148" s="136"/>
      <c r="F148" s="19"/>
      <c r="G148" s="22"/>
      <c r="H148" s="22"/>
      <c r="I148" s="19"/>
      <c r="J148" s="19"/>
      <c r="K148" s="19"/>
      <c r="L148" s="19"/>
      <c r="M148" s="19"/>
    </row>
    <row r="149" spans="1:13" s="23" customFormat="1" ht="15.75" hidden="1" x14ac:dyDescent="0.25">
      <c r="A149" s="137"/>
      <c r="B149" s="28"/>
      <c r="C149" s="20"/>
      <c r="D149" s="21"/>
      <c r="E149" s="136"/>
      <c r="F149" s="19"/>
      <c r="G149" s="22"/>
      <c r="H149" s="22"/>
      <c r="I149" s="19"/>
      <c r="J149" s="19"/>
      <c r="K149" s="19"/>
      <c r="L149" s="19"/>
      <c r="M149" s="19"/>
    </row>
    <row r="150" spans="1:13" s="23" customFormat="1" ht="15.75" hidden="1" x14ac:dyDescent="0.25">
      <c r="A150" s="137"/>
      <c r="B150" s="28"/>
      <c r="C150" s="20"/>
      <c r="D150" s="21"/>
      <c r="E150" s="136"/>
      <c r="F150" s="19"/>
      <c r="G150" s="22"/>
      <c r="H150" s="22"/>
      <c r="I150" s="19"/>
      <c r="J150" s="19"/>
      <c r="K150" s="19"/>
      <c r="L150" s="19"/>
      <c r="M150" s="19"/>
    </row>
    <row r="151" spans="1:13" s="23" customFormat="1" ht="15.75" hidden="1" x14ac:dyDescent="0.25">
      <c r="A151" s="137"/>
      <c r="B151" s="6"/>
      <c r="C151" s="20"/>
      <c r="D151" s="21"/>
      <c r="E151" s="136"/>
      <c r="F151" s="19"/>
      <c r="G151" s="22"/>
      <c r="H151" s="22"/>
      <c r="I151" s="19"/>
      <c r="J151" s="19"/>
      <c r="K151" s="19"/>
      <c r="L151" s="19"/>
      <c r="M151" s="19"/>
    </row>
    <row r="152" spans="1:13" s="23" customFormat="1" ht="15.75" x14ac:dyDescent="0.25">
      <c r="A152" s="137"/>
      <c r="B152" s="28" t="s">
        <v>92</v>
      </c>
      <c r="C152" s="20"/>
      <c r="D152" s="21"/>
      <c r="E152" s="136">
        <f>+'PRESUP INGRE 2017'!F139</f>
        <v>10244.15</v>
      </c>
      <c r="F152" s="19"/>
      <c r="G152" s="22"/>
      <c r="H152" s="22"/>
      <c r="I152" s="19"/>
      <c r="J152" s="19"/>
      <c r="K152" s="19"/>
      <c r="L152" s="19"/>
      <c r="M152" s="19"/>
    </row>
    <row r="153" spans="1:13" s="23" customFormat="1" x14ac:dyDescent="0.25">
      <c r="A153" s="134"/>
      <c r="B153" s="8"/>
      <c r="C153" s="6"/>
      <c r="D153" s="21"/>
      <c r="E153" s="136"/>
      <c r="F153" s="19"/>
      <c r="G153" s="27"/>
      <c r="H153" s="22"/>
      <c r="I153" s="19"/>
      <c r="J153" s="19"/>
      <c r="K153" s="19"/>
      <c r="L153" s="19"/>
      <c r="M153" s="19"/>
    </row>
    <row r="154" spans="1:13" s="23" customFormat="1" ht="15.75" x14ac:dyDescent="0.25">
      <c r="A154" s="137" t="s">
        <v>93</v>
      </c>
      <c r="B154" s="8"/>
      <c r="C154" s="20"/>
      <c r="D154" s="21"/>
      <c r="E154" s="135">
        <f>E156+E190+E192</f>
        <v>1736180.4</v>
      </c>
      <c r="F154" s="19"/>
      <c r="G154" s="22"/>
      <c r="H154" s="22"/>
      <c r="I154" s="19"/>
      <c r="J154" s="19"/>
      <c r="K154" s="19"/>
      <c r="L154" s="19"/>
      <c r="M154" s="19"/>
    </row>
    <row r="155" spans="1:13" s="23" customFormat="1" x14ac:dyDescent="0.25">
      <c r="A155" s="134"/>
      <c r="B155" s="8"/>
      <c r="C155" s="20"/>
      <c r="D155" s="21"/>
      <c r="E155" s="136"/>
      <c r="F155" s="21"/>
      <c r="G155" s="22"/>
      <c r="H155" s="22"/>
      <c r="I155" s="19"/>
      <c r="J155" s="19"/>
      <c r="K155" s="19"/>
      <c r="L155" s="19"/>
      <c r="M155" s="19"/>
    </row>
    <row r="156" spans="1:13" s="23" customFormat="1" x14ac:dyDescent="0.25">
      <c r="A156" s="139"/>
      <c r="B156" s="8" t="s">
        <v>94</v>
      </c>
      <c r="C156" s="20"/>
      <c r="D156" s="21"/>
      <c r="E156" s="136">
        <f>E157+E182+E185</f>
        <v>1736180.4</v>
      </c>
      <c r="F156" s="19"/>
      <c r="G156" s="22"/>
      <c r="H156" s="22"/>
      <c r="I156" s="19"/>
      <c r="J156" s="19"/>
      <c r="K156" s="19"/>
      <c r="L156" s="19"/>
      <c r="M156" s="19"/>
    </row>
    <row r="157" spans="1:13" s="23" customFormat="1" x14ac:dyDescent="0.25">
      <c r="A157" s="134"/>
      <c r="B157" s="6" t="s">
        <v>95</v>
      </c>
      <c r="C157" s="6"/>
      <c r="D157" s="21"/>
      <c r="E157" s="138">
        <f>+'PRESUP INGRE 2017'!F144</f>
        <v>1</v>
      </c>
      <c r="F157" s="19"/>
      <c r="G157" s="22"/>
      <c r="H157" s="22"/>
      <c r="I157" s="19"/>
      <c r="J157" s="19"/>
      <c r="K157" s="19"/>
      <c r="L157" s="19"/>
      <c r="M157" s="19"/>
    </row>
    <row r="158" spans="1:13" s="23" customFormat="1" hidden="1" x14ac:dyDescent="0.25">
      <c r="A158" s="134"/>
      <c r="B158" s="6"/>
      <c r="C158" s="20"/>
      <c r="D158" s="21"/>
      <c r="E158" s="136"/>
      <c r="F158" s="19"/>
      <c r="G158" s="22"/>
      <c r="H158" s="22"/>
      <c r="I158" s="19"/>
      <c r="J158" s="19"/>
      <c r="K158" s="19"/>
      <c r="L158" s="19"/>
      <c r="M158" s="19"/>
    </row>
    <row r="159" spans="1:13" s="23" customFormat="1" hidden="1" x14ac:dyDescent="0.25">
      <c r="A159" s="134"/>
      <c r="B159" s="6" t="s">
        <v>96</v>
      </c>
      <c r="C159" s="20"/>
      <c r="D159" s="21"/>
      <c r="E159" s="136"/>
      <c r="F159" s="19"/>
      <c r="G159" s="22"/>
      <c r="H159" s="22"/>
      <c r="I159" s="19"/>
      <c r="J159" s="19"/>
      <c r="K159" s="19"/>
      <c r="L159" s="19"/>
      <c r="M159" s="19"/>
    </row>
    <row r="160" spans="1:13" s="23" customFormat="1" hidden="1" x14ac:dyDescent="0.25">
      <c r="A160" s="134"/>
      <c r="B160" s="6"/>
      <c r="C160" s="20"/>
      <c r="D160" s="21"/>
      <c r="E160" s="136"/>
      <c r="F160" s="19"/>
      <c r="G160" s="22"/>
      <c r="H160" s="22"/>
      <c r="I160" s="19"/>
      <c r="J160" s="19"/>
      <c r="K160" s="19"/>
      <c r="L160" s="19"/>
      <c r="M160" s="19"/>
    </row>
    <row r="161" spans="1:13" s="23" customFormat="1" hidden="1" x14ac:dyDescent="0.25">
      <c r="A161" s="134"/>
      <c r="B161" s="6" t="s">
        <v>97</v>
      </c>
      <c r="C161" s="20"/>
      <c r="D161" s="21"/>
      <c r="E161" s="136"/>
      <c r="F161" s="19"/>
      <c r="G161" s="22"/>
      <c r="H161" s="22"/>
      <c r="I161" s="19"/>
      <c r="J161" s="19"/>
      <c r="K161" s="19"/>
      <c r="L161" s="19"/>
      <c r="M161" s="19"/>
    </row>
    <row r="162" spans="1:13" s="23" customFormat="1" hidden="1" x14ac:dyDescent="0.25">
      <c r="A162" s="134"/>
      <c r="B162" s="6"/>
      <c r="C162" s="20"/>
      <c r="D162" s="21"/>
      <c r="E162" s="136"/>
      <c r="F162" s="19"/>
      <c r="G162" s="22"/>
      <c r="H162" s="22"/>
      <c r="I162" s="19"/>
      <c r="J162" s="19"/>
      <c r="K162" s="19"/>
      <c r="L162" s="19"/>
      <c r="M162" s="19"/>
    </row>
    <row r="163" spans="1:13" s="23" customFormat="1" hidden="1" x14ac:dyDescent="0.25">
      <c r="A163" s="134"/>
      <c r="B163" s="6" t="s">
        <v>98</v>
      </c>
      <c r="C163" s="20"/>
      <c r="D163" s="21"/>
      <c r="E163" s="136"/>
      <c r="F163" s="19"/>
      <c r="G163" s="22"/>
      <c r="H163" s="22"/>
      <c r="I163" s="19"/>
      <c r="J163" s="19"/>
      <c r="K163" s="19"/>
      <c r="L163" s="19"/>
      <c r="M163" s="19"/>
    </row>
    <row r="164" spans="1:13" s="23" customFormat="1" hidden="1" x14ac:dyDescent="0.25">
      <c r="A164" s="134"/>
      <c r="B164" s="6"/>
      <c r="C164" s="20"/>
      <c r="D164" s="21"/>
      <c r="E164" s="136"/>
      <c r="F164" s="19"/>
      <c r="G164" s="22"/>
      <c r="H164" s="22"/>
      <c r="I164" s="19"/>
      <c r="J164" s="19"/>
      <c r="K164" s="19"/>
      <c r="L164" s="19"/>
      <c r="M164" s="19"/>
    </row>
    <row r="165" spans="1:13" s="23" customFormat="1" hidden="1" x14ac:dyDescent="0.25">
      <c r="A165" s="134"/>
      <c r="B165" s="6" t="s">
        <v>99</v>
      </c>
      <c r="C165" s="20"/>
      <c r="D165" s="21"/>
      <c r="E165" s="136"/>
      <c r="F165" s="19"/>
      <c r="G165" s="22"/>
      <c r="H165" s="22"/>
      <c r="I165" s="19"/>
      <c r="J165" s="19"/>
      <c r="K165" s="19"/>
      <c r="L165" s="19"/>
      <c r="M165" s="19"/>
    </row>
    <row r="166" spans="1:13" s="23" customFormat="1" hidden="1" x14ac:dyDescent="0.25">
      <c r="A166" s="134"/>
      <c r="B166" s="6" t="s">
        <v>100</v>
      </c>
      <c r="C166" s="20"/>
      <c r="D166" s="21"/>
      <c r="E166" s="136"/>
      <c r="F166" s="19"/>
      <c r="G166" s="22"/>
      <c r="H166" s="22"/>
      <c r="I166" s="19"/>
      <c r="J166" s="19"/>
      <c r="K166" s="19"/>
      <c r="L166" s="19"/>
      <c r="M166" s="19"/>
    </row>
    <row r="167" spans="1:13" s="23" customFormat="1" hidden="1" x14ac:dyDescent="0.25">
      <c r="A167" s="134"/>
      <c r="B167" s="6"/>
      <c r="C167" s="20"/>
      <c r="D167" s="21"/>
      <c r="E167" s="136"/>
      <c r="F167" s="19"/>
      <c r="G167" s="22"/>
      <c r="H167" s="22"/>
      <c r="I167" s="19"/>
      <c r="J167" s="19"/>
      <c r="K167" s="19"/>
      <c r="L167" s="19"/>
      <c r="M167" s="19"/>
    </row>
    <row r="168" spans="1:13" s="23" customFormat="1" hidden="1" x14ac:dyDescent="0.25">
      <c r="A168" s="134"/>
      <c r="B168" s="6" t="s">
        <v>101</v>
      </c>
      <c r="C168" s="20"/>
      <c r="D168" s="21"/>
      <c r="E168" s="136"/>
      <c r="F168" s="19"/>
      <c r="G168" s="22"/>
      <c r="H168" s="22"/>
      <c r="I168" s="19"/>
      <c r="J168" s="19"/>
      <c r="K168" s="19"/>
      <c r="L168" s="19"/>
      <c r="M168" s="19"/>
    </row>
    <row r="169" spans="1:13" s="23" customFormat="1" hidden="1" x14ac:dyDescent="0.25">
      <c r="A169" s="134"/>
      <c r="B169" s="6"/>
      <c r="C169" s="20"/>
      <c r="D169" s="21"/>
      <c r="E169" s="136"/>
      <c r="F169" s="19"/>
      <c r="G169" s="22"/>
      <c r="H169" s="22"/>
      <c r="I169" s="19"/>
      <c r="J169" s="19"/>
      <c r="K169" s="19"/>
      <c r="L169" s="19"/>
      <c r="M169" s="19"/>
    </row>
    <row r="170" spans="1:13" s="23" customFormat="1" hidden="1" x14ac:dyDescent="0.25">
      <c r="A170" s="134"/>
      <c r="B170" s="6" t="s">
        <v>102</v>
      </c>
      <c r="C170" s="20"/>
      <c r="D170" s="21"/>
      <c r="E170" s="136"/>
      <c r="F170" s="19"/>
      <c r="G170" s="22"/>
      <c r="H170" s="22"/>
      <c r="I170" s="19"/>
      <c r="J170" s="19"/>
      <c r="K170" s="19"/>
      <c r="L170" s="19"/>
      <c r="M170" s="19"/>
    </row>
    <row r="171" spans="1:13" s="23" customFormat="1" hidden="1" x14ac:dyDescent="0.25">
      <c r="A171" s="134"/>
      <c r="B171" s="6"/>
      <c r="C171" s="20"/>
      <c r="D171" s="21"/>
      <c r="E171" s="136"/>
      <c r="F171" s="19"/>
      <c r="G171" s="22"/>
      <c r="H171" s="22"/>
      <c r="I171" s="19"/>
      <c r="J171" s="19"/>
      <c r="K171" s="19"/>
      <c r="L171" s="19"/>
      <c r="M171" s="19"/>
    </row>
    <row r="172" spans="1:13" s="23" customFormat="1" hidden="1" x14ac:dyDescent="0.25">
      <c r="A172" s="134"/>
      <c r="B172" s="6" t="s">
        <v>103</v>
      </c>
      <c r="C172" s="20"/>
      <c r="D172" s="21"/>
      <c r="E172" s="136"/>
      <c r="F172" s="19"/>
      <c r="G172" s="22"/>
      <c r="H172" s="22"/>
      <c r="I172" s="19"/>
      <c r="J172" s="19"/>
      <c r="K172" s="19"/>
      <c r="L172" s="19"/>
      <c r="M172" s="19"/>
    </row>
    <row r="173" spans="1:13" s="33" customFormat="1" hidden="1" x14ac:dyDescent="0.25">
      <c r="A173" s="134"/>
      <c r="B173" s="6"/>
      <c r="C173" s="20"/>
      <c r="D173" s="30"/>
      <c r="E173" s="136"/>
      <c r="F173" s="31"/>
      <c r="G173" s="32"/>
      <c r="H173" s="32"/>
      <c r="I173" s="31"/>
      <c r="J173" s="31"/>
      <c r="K173" s="31"/>
      <c r="L173" s="31"/>
      <c r="M173" s="31"/>
    </row>
    <row r="174" spans="1:13" s="23" customFormat="1" hidden="1" x14ac:dyDescent="0.25">
      <c r="A174" s="134"/>
      <c r="B174" s="6" t="s">
        <v>104</v>
      </c>
      <c r="C174" s="20"/>
      <c r="D174" s="21"/>
      <c r="E174" s="136">
        <v>0</v>
      </c>
      <c r="F174" s="19"/>
      <c r="G174" s="22"/>
      <c r="H174" s="22"/>
      <c r="I174" s="19"/>
      <c r="J174" s="19"/>
      <c r="K174" s="19"/>
      <c r="L174" s="19"/>
      <c r="M174" s="19"/>
    </row>
    <row r="175" spans="1:13" s="23" customFormat="1" hidden="1" x14ac:dyDescent="0.25">
      <c r="A175" s="134"/>
      <c r="B175" s="6"/>
      <c r="C175" s="20"/>
      <c r="D175" s="21"/>
      <c r="E175" s="136"/>
      <c r="F175" s="19"/>
      <c r="G175" s="22"/>
      <c r="H175" s="22"/>
      <c r="I175" s="19"/>
      <c r="J175" s="19"/>
      <c r="K175" s="19"/>
      <c r="L175" s="19"/>
      <c r="M175" s="19"/>
    </row>
    <row r="176" spans="1:13" s="23" customFormat="1" hidden="1" x14ac:dyDescent="0.25">
      <c r="A176" s="134"/>
      <c r="B176" s="6" t="s">
        <v>105</v>
      </c>
      <c r="C176" s="20"/>
      <c r="D176" s="21"/>
      <c r="E176" s="136">
        <v>0</v>
      </c>
      <c r="F176" s="19"/>
      <c r="G176" s="22"/>
      <c r="H176" s="22"/>
      <c r="I176" s="19"/>
      <c r="J176" s="19"/>
      <c r="K176" s="19"/>
      <c r="L176" s="19"/>
      <c r="M176" s="19"/>
    </row>
    <row r="177" spans="1:13" s="23" customFormat="1" hidden="1" x14ac:dyDescent="0.25">
      <c r="A177" s="134"/>
      <c r="B177" s="6"/>
      <c r="C177" s="20"/>
      <c r="D177" s="21"/>
      <c r="E177" s="136"/>
      <c r="F177" s="19"/>
      <c r="G177" s="22"/>
      <c r="H177" s="22"/>
      <c r="I177" s="19"/>
      <c r="J177" s="19"/>
      <c r="K177" s="19"/>
      <c r="L177" s="19"/>
      <c r="M177" s="19"/>
    </row>
    <row r="178" spans="1:13" s="23" customFormat="1" hidden="1" x14ac:dyDescent="0.25">
      <c r="A178" s="134"/>
      <c r="B178" s="6" t="s">
        <v>106</v>
      </c>
      <c r="C178" s="20"/>
      <c r="D178" s="21"/>
      <c r="E178" s="136">
        <v>0</v>
      </c>
      <c r="F178" s="19"/>
      <c r="G178" s="22"/>
      <c r="H178" s="22"/>
      <c r="I178" s="19"/>
      <c r="J178" s="19"/>
      <c r="K178" s="19"/>
      <c r="L178" s="19"/>
      <c r="M178" s="19"/>
    </row>
    <row r="179" spans="1:13" s="23" customFormat="1" hidden="1" x14ac:dyDescent="0.25">
      <c r="A179" s="134"/>
      <c r="B179" s="6"/>
      <c r="C179" s="20"/>
      <c r="D179" s="21"/>
      <c r="E179" s="136"/>
      <c r="F179" s="19"/>
      <c r="G179" s="22"/>
      <c r="H179" s="22"/>
      <c r="I179" s="19"/>
      <c r="J179" s="19"/>
      <c r="K179" s="19"/>
      <c r="L179" s="19"/>
      <c r="M179" s="19"/>
    </row>
    <row r="180" spans="1:13" s="23" customFormat="1" hidden="1" x14ac:dyDescent="0.25">
      <c r="A180" s="134"/>
      <c r="B180" s="6" t="s">
        <v>107</v>
      </c>
      <c r="C180" s="20"/>
      <c r="D180" s="21"/>
      <c r="E180" s="136">
        <v>0</v>
      </c>
      <c r="F180" s="19"/>
      <c r="G180" s="22"/>
      <c r="H180" s="22"/>
      <c r="I180" s="19"/>
      <c r="J180" s="19"/>
      <c r="K180" s="19"/>
      <c r="L180" s="19"/>
      <c r="M180" s="19"/>
    </row>
    <row r="181" spans="1:13" s="23" customFormat="1" hidden="1" x14ac:dyDescent="0.25">
      <c r="A181" s="134"/>
      <c r="B181" s="6"/>
      <c r="C181" s="20"/>
      <c r="D181" s="21"/>
      <c r="E181" s="136"/>
      <c r="F181" s="19"/>
      <c r="G181" s="22"/>
      <c r="H181" s="22"/>
      <c r="I181" s="19"/>
      <c r="J181" s="19"/>
      <c r="K181" s="19"/>
      <c r="L181" s="19"/>
      <c r="M181" s="19"/>
    </row>
    <row r="182" spans="1:13" s="23" customFormat="1" x14ac:dyDescent="0.25">
      <c r="A182" s="134" t="s">
        <v>26</v>
      </c>
      <c r="B182" s="6" t="s">
        <v>108</v>
      </c>
      <c r="C182" s="20"/>
      <c r="D182" s="21"/>
      <c r="E182" s="136">
        <f>+'PRESUP INGRE 2017'!F157</f>
        <v>1</v>
      </c>
      <c r="F182" s="19"/>
      <c r="G182" s="27"/>
      <c r="H182" s="22"/>
      <c r="I182" s="19"/>
      <c r="J182" s="19"/>
      <c r="K182" s="19"/>
      <c r="L182" s="19"/>
      <c r="M182" s="19"/>
    </row>
    <row r="183" spans="1:13" s="23" customFormat="1" hidden="1" x14ac:dyDescent="0.25">
      <c r="A183" s="134"/>
      <c r="B183" s="6" t="s">
        <v>109</v>
      </c>
      <c r="C183" s="20"/>
      <c r="D183" s="21"/>
      <c r="E183" s="136">
        <v>0</v>
      </c>
      <c r="F183" s="19"/>
      <c r="G183" s="22"/>
      <c r="H183" s="22"/>
      <c r="I183" s="19"/>
      <c r="J183" s="19"/>
      <c r="K183" s="19"/>
      <c r="L183" s="19"/>
      <c r="M183" s="19"/>
    </row>
    <row r="184" spans="1:13" s="23" customFormat="1" hidden="1" x14ac:dyDescent="0.25">
      <c r="A184" s="134"/>
      <c r="B184" s="6"/>
      <c r="C184" s="20"/>
      <c r="D184" s="21"/>
      <c r="E184" s="136"/>
      <c r="F184" s="19"/>
      <c r="G184" s="22"/>
      <c r="H184" s="22"/>
      <c r="I184" s="19"/>
      <c r="J184" s="19"/>
      <c r="K184" s="19"/>
      <c r="L184" s="19"/>
      <c r="M184" s="19"/>
    </row>
    <row r="185" spans="1:13" s="38" customFormat="1" x14ac:dyDescent="0.25">
      <c r="A185" s="140"/>
      <c r="B185" s="8" t="s">
        <v>110</v>
      </c>
      <c r="C185" s="34"/>
      <c r="D185" s="35"/>
      <c r="E185" s="135">
        <f>SUM(E186:E188)</f>
        <v>1736178.4</v>
      </c>
      <c r="F185" s="35"/>
      <c r="G185" s="36"/>
      <c r="H185" s="36"/>
      <c r="I185" s="37"/>
      <c r="J185" s="37"/>
      <c r="K185" s="37"/>
      <c r="L185" s="37"/>
      <c r="M185" s="37"/>
    </row>
    <row r="186" spans="1:13" s="23" customFormat="1" x14ac:dyDescent="0.25">
      <c r="A186" s="134"/>
      <c r="B186" s="6" t="s">
        <v>111</v>
      </c>
      <c r="C186" s="20"/>
      <c r="D186" s="21"/>
      <c r="E186" s="136">
        <f>+'PRESUP INGRE 2017'!F160</f>
        <v>1736178.4</v>
      </c>
      <c r="F186" s="19"/>
      <c r="G186" s="22"/>
      <c r="H186" s="22"/>
      <c r="I186" s="19"/>
      <c r="J186" s="19"/>
      <c r="K186" s="19"/>
      <c r="L186" s="19"/>
      <c r="M186" s="19"/>
    </row>
    <row r="187" spans="1:13" s="23" customFormat="1" hidden="1" x14ac:dyDescent="0.25">
      <c r="A187" s="134"/>
      <c r="B187" s="6" t="s">
        <v>112</v>
      </c>
      <c r="C187" s="20"/>
      <c r="D187" s="21"/>
      <c r="E187" s="136"/>
      <c r="F187" s="19"/>
      <c r="G187" s="22"/>
      <c r="H187" s="22"/>
      <c r="I187" s="19"/>
      <c r="J187" s="19"/>
      <c r="K187" s="19"/>
      <c r="L187" s="19"/>
      <c r="M187" s="19"/>
    </row>
    <row r="188" spans="1:13" s="23" customFormat="1" hidden="1" x14ac:dyDescent="0.25">
      <c r="A188" s="134"/>
      <c r="B188" s="6" t="s">
        <v>113</v>
      </c>
      <c r="C188" s="20"/>
      <c r="D188" s="21"/>
      <c r="E188" s="136"/>
      <c r="F188" s="19"/>
      <c r="G188" s="22"/>
      <c r="H188" s="22"/>
      <c r="I188" s="19"/>
      <c r="J188" s="19"/>
      <c r="K188" s="19"/>
      <c r="L188" s="19"/>
      <c r="M188" s="19"/>
    </row>
    <row r="189" spans="1:13" s="23" customFormat="1" x14ac:dyDescent="0.25">
      <c r="A189" s="134"/>
      <c r="B189" s="6"/>
      <c r="C189" s="20"/>
      <c r="D189" s="21"/>
      <c r="E189" s="136"/>
      <c r="F189" s="19"/>
      <c r="G189" s="22"/>
      <c r="H189" s="22"/>
      <c r="I189" s="19"/>
      <c r="J189" s="19"/>
      <c r="K189" s="19"/>
      <c r="L189" s="19"/>
      <c r="M189" s="19"/>
    </row>
    <row r="190" spans="1:13" s="23" customFormat="1" hidden="1" x14ac:dyDescent="0.25">
      <c r="A190" s="134"/>
      <c r="B190" s="8" t="s">
        <v>114</v>
      </c>
      <c r="C190" s="20"/>
      <c r="D190" s="21"/>
      <c r="E190" s="138">
        <v>0</v>
      </c>
      <c r="F190" s="19"/>
      <c r="G190" s="22"/>
      <c r="H190" s="22"/>
      <c r="I190" s="19"/>
      <c r="J190" s="19"/>
      <c r="K190" s="19"/>
      <c r="L190" s="19"/>
      <c r="M190" s="19"/>
    </row>
    <row r="191" spans="1:13" s="23" customFormat="1" hidden="1" x14ac:dyDescent="0.25">
      <c r="A191" s="134"/>
      <c r="B191" s="6"/>
      <c r="C191" s="20"/>
      <c r="D191" s="21"/>
      <c r="E191" s="136"/>
      <c r="F191" s="19"/>
      <c r="G191" s="22"/>
      <c r="H191" s="22"/>
      <c r="I191" s="19"/>
      <c r="J191" s="19"/>
      <c r="K191" s="19"/>
      <c r="L191" s="19"/>
      <c r="M191" s="19"/>
    </row>
    <row r="192" spans="1:13" s="23" customFormat="1" hidden="1" x14ac:dyDescent="0.25">
      <c r="A192" s="134"/>
      <c r="B192" s="8" t="s">
        <v>115</v>
      </c>
      <c r="C192" s="20"/>
      <c r="D192" s="21"/>
      <c r="E192" s="138">
        <v>0</v>
      </c>
      <c r="F192" s="19"/>
      <c r="G192" s="22"/>
      <c r="H192" s="22"/>
      <c r="I192" s="19"/>
      <c r="J192" s="19"/>
      <c r="K192" s="19"/>
      <c r="L192" s="19"/>
      <c r="M192" s="19"/>
    </row>
    <row r="193" spans="1:13" s="23" customFormat="1" hidden="1" x14ac:dyDescent="0.25">
      <c r="A193" s="139"/>
      <c r="B193" s="8" t="s">
        <v>67</v>
      </c>
      <c r="C193" s="19"/>
      <c r="D193" s="21"/>
      <c r="E193" s="136"/>
      <c r="F193" s="19"/>
      <c r="G193" s="22"/>
      <c r="H193" s="22"/>
      <c r="I193" s="19"/>
      <c r="J193" s="19"/>
      <c r="K193" s="19"/>
      <c r="L193" s="19"/>
      <c r="M193" s="19"/>
    </row>
    <row r="194" spans="1:13" s="23" customFormat="1" hidden="1" x14ac:dyDescent="0.25">
      <c r="A194" s="139"/>
      <c r="B194" s="19"/>
      <c r="C194" s="19"/>
      <c r="D194" s="21"/>
      <c r="E194" s="136"/>
      <c r="F194" s="19"/>
      <c r="G194" s="22"/>
      <c r="H194" s="22"/>
      <c r="I194" s="19"/>
      <c r="J194" s="19"/>
      <c r="K194" s="19"/>
      <c r="L194" s="19"/>
      <c r="M194" s="19"/>
    </row>
    <row r="195" spans="1:13" s="23" customFormat="1" ht="15.75" x14ac:dyDescent="0.25">
      <c r="A195" s="137" t="s">
        <v>116</v>
      </c>
      <c r="B195" s="39"/>
      <c r="C195" s="39"/>
      <c r="D195" s="21"/>
      <c r="E195" s="135">
        <f>+E197</f>
        <v>11852574.600000001</v>
      </c>
      <c r="F195" s="19"/>
      <c r="G195" s="22"/>
      <c r="H195" s="22"/>
      <c r="I195" s="19"/>
      <c r="J195" s="19"/>
      <c r="K195" s="19"/>
      <c r="L195" s="19"/>
      <c r="M195" s="19"/>
    </row>
    <row r="196" spans="1:13" s="23" customFormat="1" ht="15.75" x14ac:dyDescent="0.25">
      <c r="A196" s="141"/>
      <c r="B196" s="39"/>
      <c r="C196" s="39"/>
      <c r="D196" s="21"/>
      <c r="E196" s="136"/>
      <c r="F196" s="19"/>
      <c r="G196" s="22"/>
      <c r="H196" s="22"/>
      <c r="I196" s="19"/>
      <c r="J196" s="19"/>
      <c r="K196" s="19"/>
      <c r="L196" s="19"/>
      <c r="M196" s="19"/>
    </row>
    <row r="197" spans="1:13" s="23" customFormat="1" x14ac:dyDescent="0.25">
      <c r="A197" s="142"/>
      <c r="B197" s="6" t="s">
        <v>117</v>
      </c>
      <c r="C197" s="3"/>
      <c r="D197" s="21"/>
      <c r="E197" s="136">
        <f>+'PRESUP INGRE 2017'!F169</f>
        <v>11852574.600000001</v>
      </c>
      <c r="F197" s="19"/>
      <c r="G197" s="22"/>
      <c r="H197" s="22"/>
      <c r="I197" s="19"/>
      <c r="J197" s="19"/>
      <c r="K197" s="19"/>
      <c r="L197" s="19"/>
      <c r="M197" s="19"/>
    </row>
    <row r="198" spans="1:13" s="23" customFormat="1" hidden="1" x14ac:dyDescent="0.25">
      <c r="A198" s="142"/>
      <c r="B198" s="6"/>
      <c r="C198" s="3"/>
      <c r="D198" s="21"/>
      <c r="E198" s="136"/>
      <c r="F198" s="19"/>
      <c r="G198" s="22"/>
      <c r="H198" s="22"/>
      <c r="I198" s="19"/>
      <c r="J198" s="19"/>
      <c r="K198" s="19"/>
      <c r="L198" s="19"/>
      <c r="M198" s="19"/>
    </row>
    <row r="199" spans="1:13" s="23" customFormat="1" hidden="1" x14ac:dyDescent="0.25">
      <c r="A199" s="142"/>
      <c r="B199" s="17" t="s">
        <v>118</v>
      </c>
      <c r="C199" s="17"/>
      <c r="D199" s="21"/>
      <c r="E199" s="136"/>
      <c r="F199" s="19"/>
      <c r="G199" s="22"/>
      <c r="H199" s="22"/>
      <c r="I199" s="19"/>
      <c r="J199" s="19"/>
      <c r="K199" s="19"/>
      <c r="L199" s="19"/>
      <c r="M199" s="19"/>
    </row>
    <row r="200" spans="1:13" s="23" customFormat="1" hidden="1" x14ac:dyDescent="0.25">
      <c r="A200" s="142"/>
      <c r="B200" s="40"/>
      <c r="C200" s="3"/>
      <c r="D200" s="21"/>
      <c r="E200" s="136"/>
      <c r="F200" s="19"/>
      <c r="G200" s="22"/>
      <c r="H200" s="22"/>
      <c r="I200" s="19"/>
      <c r="J200" s="19"/>
      <c r="K200" s="19"/>
      <c r="L200" s="19"/>
      <c r="M200" s="19"/>
    </row>
    <row r="201" spans="1:13" s="23" customFormat="1" hidden="1" x14ac:dyDescent="0.25">
      <c r="A201" s="142"/>
      <c r="B201" s="17" t="s">
        <v>119</v>
      </c>
      <c r="C201" s="17"/>
      <c r="D201" s="21"/>
      <c r="E201" s="136"/>
      <c r="F201" s="19"/>
      <c r="G201" s="22"/>
      <c r="H201" s="22"/>
      <c r="I201" s="19"/>
      <c r="J201" s="19"/>
      <c r="K201" s="19"/>
      <c r="L201" s="19"/>
      <c r="M201" s="19"/>
    </row>
    <row r="202" spans="1:13" s="23" customFormat="1" hidden="1" x14ac:dyDescent="0.25">
      <c r="A202" s="142"/>
      <c r="B202" s="17" t="s">
        <v>120</v>
      </c>
      <c r="C202" s="3"/>
      <c r="D202" s="21"/>
      <c r="E202" s="136"/>
      <c r="F202" s="19"/>
      <c r="G202" s="22"/>
      <c r="H202" s="22"/>
      <c r="I202" s="19"/>
      <c r="J202" s="19"/>
      <c r="K202" s="19"/>
      <c r="L202" s="19"/>
      <c r="M202" s="19"/>
    </row>
    <row r="203" spans="1:13" s="23" customFormat="1" x14ac:dyDescent="0.25">
      <c r="A203" s="142"/>
      <c r="B203" s="3"/>
      <c r="C203" s="3"/>
      <c r="D203" s="21"/>
      <c r="E203" s="136"/>
      <c r="F203" s="19"/>
      <c r="G203" s="41"/>
      <c r="H203" s="22"/>
      <c r="I203" s="19"/>
      <c r="J203" s="19"/>
      <c r="K203" s="19"/>
      <c r="L203" s="19"/>
      <c r="M203" s="19"/>
    </row>
    <row r="204" spans="1:13" s="23" customFormat="1" ht="15.75" x14ac:dyDescent="0.25">
      <c r="A204" s="137" t="s">
        <v>121</v>
      </c>
      <c r="B204" s="19"/>
      <c r="C204" s="19"/>
      <c r="D204" s="21"/>
      <c r="E204" s="143">
        <f>+E206</f>
        <v>78625913.879999995</v>
      </c>
      <c r="F204" s="26"/>
      <c r="G204" s="42"/>
      <c r="H204" s="22"/>
      <c r="I204" s="19"/>
      <c r="J204" s="19"/>
      <c r="K204" s="19"/>
      <c r="L204" s="19"/>
      <c r="M204" s="19"/>
    </row>
    <row r="205" spans="1:13" s="23" customFormat="1" x14ac:dyDescent="0.25">
      <c r="A205" s="139"/>
      <c r="B205" s="19"/>
      <c r="C205" s="19"/>
      <c r="D205" s="21"/>
      <c r="E205" s="136"/>
      <c r="F205" s="19"/>
      <c r="G205" s="22"/>
      <c r="H205" s="22"/>
      <c r="I205" s="19"/>
      <c r="J205" s="19"/>
      <c r="K205" s="19"/>
      <c r="L205" s="19"/>
      <c r="M205" s="19"/>
    </row>
    <row r="206" spans="1:13" s="23" customFormat="1" x14ac:dyDescent="0.25">
      <c r="A206" s="144"/>
      <c r="B206" s="43" t="s">
        <v>122</v>
      </c>
      <c r="C206" s="43"/>
      <c r="D206" s="21"/>
      <c r="E206" s="136">
        <f>+'PRESUP INGRE 2017'!F178</f>
        <v>78625913.879999995</v>
      </c>
      <c r="F206" s="19"/>
      <c r="G206" s="22"/>
      <c r="H206" s="22"/>
      <c r="I206" s="19"/>
      <c r="J206" s="19"/>
      <c r="K206" s="19"/>
      <c r="L206" s="19"/>
      <c r="M206" s="19"/>
    </row>
    <row r="207" spans="1:13" s="23" customFormat="1" hidden="1" x14ac:dyDescent="0.25">
      <c r="A207" s="144"/>
      <c r="B207" s="43"/>
      <c r="C207" s="43"/>
      <c r="D207" s="21"/>
      <c r="E207" s="136"/>
      <c r="F207" s="19"/>
      <c r="G207" s="22"/>
      <c r="H207" s="22"/>
      <c r="I207" s="19"/>
      <c r="J207" s="19"/>
      <c r="K207" s="19"/>
      <c r="L207" s="19"/>
      <c r="M207" s="19"/>
    </row>
    <row r="208" spans="1:13" s="23" customFormat="1" hidden="1" x14ac:dyDescent="0.25">
      <c r="A208" s="144"/>
      <c r="B208" s="43" t="s">
        <v>123</v>
      </c>
      <c r="C208" s="43"/>
      <c r="D208" s="21"/>
      <c r="E208" s="136"/>
      <c r="F208" s="19"/>
      <c r="G208" s="22"/>
      <c r="H208" s="22"/>
      <c r="I208" s="19"/>
      <c r="J208" s="19"/>
      <c r="K208" s="19"/>
      <c r="L208" s="19"/>
      <c r="M208" s="19"/>
    </row>
    <row r="209" spans="1:13" s="23" customFormat="1" hidden="1" x14ac:dyDescent="0.25">
      <c r="A209" s="144"/>
      <c r="B209" s="44"/>
      <c r="C209" s="44"/>
      <c r="D209" s="21"/>
      <c r="E209" s="136"/>
      <c r="F209" s="19"/>
      <c r="G209" s="27"/>
      <c r="H209" s="22"/>
      <c r="I209" s="19"/>
      <c r="J209" s="19"/>
      <c r="K209" s="19"/>
      <c r="L209" s="19"/>
      <c r="M209" s="19"/>
    </row>
    <row r="210" spans="1:13" s="23" customFormat="1" hidden="1" x14ac:dyDescent="0.25">
      <c r="A210" s="145"/>
      <c r="B210" s="43" t="s">
        <v>124</v>
      </c>
      <c r="C210" s="43"/>
      <c r="D210" s="21"/>
      <c r="E210" s="136"/>
      <c r="F210" s="19"/>
      <c r="G210" s="22"/>
      <c r="H210" s="22"/>
      <c r="I210" s="19"/>
      <c r="J210" s="19"/>
      <c r="K210" s="19"/>
      <c r="L210" s="19"/>
      <c r="M210" s="19"/>
    </row>
    <row r="211" spans="1:13" s="23" customFormat="1" x14ac:dyDescent="0.25">
      <c r="A211" s="139"/>
      <c r="B211" s="19"/>
      <c r="C211" s="19"/>
      <c r="D211" s="21"/>
      <c r="E211" s="136"/>
      <c r="F211" s="19"/>
      <c r="G211" s="22"/>
      <c r="H211" s="22"/>
      <c r="I211" s="19"/>
      <c r="J211" s="19"/>
      <c r="K211" s="19"/>
      <c r="L211" s="19"/>
      <c r="M211" s="19"/>
    </row>
    <row r="212" spans="1:13" s="23" customFormat="1" ht="15.75" x14ac:dyDescent="0.25">
      <c r="A212" s="137" t="s">
        <v>125</v>
      </c>
      <c r="B212" s="19"/>
      <c r="C212" s="19"/>
      <c r="D212" s="21"/>
      <c r="E212" s="136">
        <f>+'PRESUP INGRE 2017'!F182</f>
        <v>1</v>
      </c>
      <c r="F212" s="19"/>
      <c r="G212" s="22"/>
      <c r="H212" s="22"/>
      <c r="I212" s="19"/>
      <c r="J212" s="19"/>
      <c r="K212" s="19"/>
      <c r="L212" s="19"/>
      <c r="M212" s="19"/>
    </row>
    <row r="213" spans="1:13" s="23" customFormat="1" x14ac:dyDescent="0.25">
      <c r="A213" s="139"/>
      <c r="B213" s="19"/>
      <c r="C213" s="19"/>
      <c r="D213" s="21"/>
      <c r="E213" s="136"/>
      <c r="F213" s="19"/>
      <c r="G213" s="22"/>
      <c r="H213" s="22"/>
      <c r="I213" s="19"/>
      <c r="J213" s="19"/>
      <c r="K213" s="19"/>
      <c r="L213" s="19"/>
      <c r="M213" s="19"/>
    </row>
    <row r="214" spans="1:13" s="23" customFormat="1" hidden="1" x14ac:dyDescent="0.25">
      <c r="A214" s="139"/>
      <c r="B214" s="19" t="s">
        <v>126</v>
      </c>
      <c r="C214" s="19"/>
      <c r="D214" s="21"/>
      <c r="E214" s="136">
        <v>0</v>
      </c>
      <c r="F214" s="19"/>
      <c r="G214" s="22"/>
      <c r="H214" s="22"/>
      <c r="I214" s="19"/>
      <c r="J214" s="19"/>
      <c r="K214" s="19"/>
      <c r="L214" s="19"/>
      <c r="M214" s="19"/>
    </row>
    <row r="215" spans="1:13" s="23" customFormat="1" hidden="1" x14ac:dyDescent="0.25">
      <c r="A215" s="139"/>
      <c r="B215" s="19"/>
      <c r="C215" s="19"/>
      <c r="D215" s="21"/>
      <c r="E215" s="136"/>
      <c r="F215" s="19"/>
      <c r="G215" s="22"/>
      <c r="H215" s="22"/>
      <c r="I215" s="19"/>
      <c r="J215" s="19"/>
      <c r="K215" s="19"/>
      <c r="L215" s="19"/>
      <c r="M215" s="19"/>
    </row>
    <row r="216" spans="1:13" s="23" customFormat="1" hidden="1" x14ac:dyDescent="0.25">
      <c r="A216" s="139"/>
      <c r="B216" s="19" t="s">
        <v>127</v>
      </c>
      <c r="C216" s="19"/>
      <c r="D216" s="21"/>
      <c r="E216" s="136">
        <v>0</v>
      </c>
      <c r="F216" s="19"/>
      <c r="G216" s="22"/>
      <c r="H216" s="22"/>
      <c r="I216" s="19"/>
      <c r="J216" s="19"/>
      <c r="K216" s="19"/>
      <c r="L216" s="19"/>
      <c r="M216" s="19"/>
    </row>
    <row r="217" spans="1:13" s="23" customFormat="1" hidden="1" x14ac:dyDescent="0.25">
      <c r="A217" s="139"/>
      <c r="B217" s="19"/>
      <c r="C217" s="19"/>
      <c r="D217" s="21"/>
      <c r="E217" s="136"/>
      <c r="F217" s="19"/>
      <c r="G217" s="22"/>
      <c r="H217" s="22"/>
      <c r="I217" s="19"/>
      <c r="J217" s="19"/>
      <c r="K217" s="19"/>
      <c r="L217" s="19"/>
      <c r="M217" s="19"/>
    </row>
    <row r="218" spans="1:13" s="23" customFormat="1" hidden="1" x14ac:dyDescent="0.25">
      <c r="A218" s="139"/>
      <c r="B218" s="19" t="s">
        <v>128</v>
      </c>
      <c r="C218" s="19"/>
      <c r="D218" s="21"/>
      <c r="E218" s="136">
        <v>0</v>
      </c>
      <c r="F218" s="19"/>
      <c r="G218" s="22"/>
      <c r="H218" s="22"/>
      <c r="I218" s="19"/>
      <c r="J218" s="19"/>
      <c r="K218" s="19"/>
      <c r="L218" s="19"/>
      <c r="M218" s="19"/>
    </row>
    <row r="219" spans="1:13" s="23" customFormat="1" hidden="1" x14ac:dyDescent="0.25">
      <c r="A219" s="139"/>
      <c r="B219" s="19"/>
      <c r="C219" s="19"/>
      <c r="D219" s="21"/>
      <c r="E219" s="136"/>
      <c r="F219" s="19"/>
      <c r="G219" s="22"/>
      <c r="H219" s="22"/>
      <c r="I219" s="19"/>
      <c r="J219" s="19"/>
      <c r="K219" s="19"/>
      <c r="L219" s="19"/>
      <c r="M219" s="19"/>
    </row>
    <row r="220" spans="1:13" s="23" customFormat="1" hidden="1" x14ac:dyDescent="0.25">
      <c r="A220" s="139"/>
      <c r="B220" s="19" t="s">
        <v>129</v>
      </c>
      <c r="C220" s="19"/>
      <c r="D220" s="21"/>
      <c r="E220" s="136">
        <v>0</v>
      </c>
      <c r="F220" s="19"/>
      <c r="G220" s="22"/>
      <c r="H220" s="22"/>
      <c r="I220" s="19"/>
      <c r="J220" s="19"/>
      <c r="K220" s="19"/>
      <c r="L220" s="19"/>
      <c r="M220" s="19"/>
    </row>
    <row r="221" spans="1:13" s="23" customFormat="1" hidden="1" x14ac:dyDescent="0.25">
      <c r="A221" s="139"/>
      <c r="B221" s="19"/>
      <c r="C221" s="19"/>
      <c r="D221" s="21"/>
      <c r="E221" s="136"/>
      <c r="F221" s="19"/>
      <c r="G221" s="22"/>
      <c r="H221" s="22"/>
      <c r="I221" s="19"/>
      <c r="J221" s="19"/>
      <c r="K221" s="19"/>
      <c r="L221" s="19"/>
      <c r="M221" s="19"/>
    </row>
    <row r="222" spans="1:13" s="23" customFormat="1" hidden="1" x14ac:dyDescent="0.25">
      <c r="A222" s="139"/>
      <c r="B222" s="19" t="s">
        <v>130</v>
      </c>
      <c r="C222" s="19"/>
      <c r="D222" s="21"/>
      <c r="E222" s="136">
        <v>0</v>
      </c>
      <c r="F222" s="19"/>
      <c r="G222" s="22"/>
      <c r="H222" s="22"/>
      <c r="I222" s="19"/>
      <c r="J222" s="19"/>
      <c r="K222" s="19"/>
      <c r="L222" s="19"/>
      <c r="M222" s="19"/>
    </row>
    <row r="223" spans="1:13" s="23" customFormat="1" hidden="1" x14ac:dyDescent="0.25">
      <c r="A223" s="139"/>
      <c r="B223" s="19"/>
      <c r="C223" s="19"/>
      <c r="D223" s="19"/>
      <c r="E223" s="136"/>
      <c r="F223" s="19"/>
      <c r="G223" s="22"/>
      <c r="H223" s="22"/>
      <c r="I223" s="19"/>
      <c r="J223" s="19"/>
      <c r="K223" s="19"/>
      <c r="L223" s="19"/>
      <c r="M223" s="19"/>
    </row>
    <row r="224" spans="1:13" hidden="1" x14ac:dyDescent="0.25">
      <c r="A224" s="146"/>
      <c r="B224" s="19" t="s">
        <v>131</v>
      </c>
      <c r="C224" s="19"/>
      <c r="D224" s="3"/>
      <c r="E224" s="136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146"/>
      <c r="B225" s="19"/>
      <c r="C225" s="19"/>
      <c r="D225" s="3"/>
      <c r="E225" s="136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37" t="s">
        <v>132</v>
      </c>
      <c r="B226" s="19"/>
      <c r="C226" s="19"/>
      <c r="D226" s="3"/>
      <c r="E226" s="135">
        <f>+'PRESUP INGRE 2017'!F196</f>
        <v>19370093.43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147"/>
      <c r="B227" s="148"/>
      <c r="C227" s="148"/>
      <c r="D227" s="148"/>
      <c r="E227" s="149"/>
      <c r="F227" s="19"/>
      <c r="G227" s="22"/>
      <c r="H227" s="22"/>
      <c r="I227" s="3"/>
      <c r="J227" s="3"/>
      <c r="K227" s="3"/>
      <c r="L227" s="3"/>
      <c r="M227" s="3"/>
    </row>
    <row r="228" spans="1:13" hidden="1" x14ac:dyDescent="0.25">
      <c r="A228" s="3"/>
      <c r="B228" s="19" t="s">
        <v>133</v>
      </c>
      <c r="C228" s="3"/>
      <c r="D228" s="3"/>
      <c r="E228" s="47">
        <v>0</v>
      </c>
      <c r="F228" s="19"/>
      <c r="G228" s="22"/>
      <c r="H228" s="22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19"/>
      <c r="C229" s="3"/>
      <c r="D229" s="3"/>
      <c r="E229" s="47"/>
      <c r="F229" s="19"/>
      <c r="G229" s="22"/>
      <c r="H229" s="22"/>
      <c r="I229" s="3"/>
      <c r="J229" s="3"/>
      <c r="K229" s="3"/>
      <c r="L229" s="3"/>
      <c r="M229" s="3"/>
    </row>
    <row r="230" spans="1:13" hidden="1" x14ac:dyDescent="0.25">
      <c r="A230" s="3"/>
      <c r="B230" s="19" t="s">
        <v>134</v>
      </c>
      <c r="C230" s="3"/>
      <c r="D230" s="3"/>
      <c r="E230" s="47">
        <v>0</v>
      </c>
      <c r="F230" s="19"/>
      <c r="G230" s="22"/>
      <c r="H230" s="22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47"/>
      <c r="F231" s="19"/>
      <c r="G231" s="22"/>
      <c r="H231" s="22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47"/>
      <c r="F232" s="19"/>
      <c r="G232" s="22"/>
      <c r="H232" s="22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47"/>
      <c r="F233" s="19"/>
      <c r="G233" s="22"/>
      <c r="H233" s="22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47"/>
      <c r="F234" s="19"/>
      <c r="G234" s="22"/>
      <c r="H234" s="22"/>
      <c r="I234" s="3"/>
      <c r="J234" s="3"/>
      <c r="K234" s="3"/>
      <c r="L234" s="3"/>
      <c r="M234" s="3"/>
    </row>
    <row r="235" spans="1:13" ht="15.75" x14ac:dyDescent="0.25">
      <c r="A235" s="124"/>
      <c r="B235" s="124"/>
      <c r="C235" s="124"/>
      <c r="D235" s="124"/>
      <c r="E235" s="47"/>
      <c r="F235" s="19"/>
      <c r="G235" s="22"/>
      <c r="H235" s="22"/>
      <c r="I235" s="3"/>
      <c r="J235" s="3"/>
      <c r="K235" s="3"/>
      <c r="L235" s="3"/>
      <c r="M235" s="3"/>
    </row>
    <row r="236" spans="1:13" ht="15.75" x14ac:dyDescent="0.25">
      <c r="A236" s="124"/>
      <c r="B236" s="124"/>
      <c r="C236" s="124"/>
      <c r="D236" s="124"/>
      <c r="E236" s="47"/>
      <c r="F236" s="19"/>
      <c r="G236" s="22"/>
      <c r="H236" s="22"/>
      <c r="I236" s="3"/>
      <c r="J236" s="3"/>
      <c r="K236" s="3"/>
      <c r="L236" s="3"/>
      <c r="M236" s="3"/>
    </row>
    <row r="237" spans="1:13" ht="15.75" x14ac:dyDescent="0.25">
      <c r="A237" s="124"/>
      <c r="B237" s="124"/>
      <c r="C237" s="124"/>
      <c r="D237" s="124"/>
      <c r="E237" s="47"/>
      <c r="F237" s="19"/>
      <c r="G237" s="22"/>
      <c r="H237" s="22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47"/>
      <c r="F238" s="19"/>
      <c r="G238" s="22"/>
      <c r="H238" s="22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47"/>
      <c r="F239" s="19"/>
      <c r="G239" s="22"/>
      <c r="H239" s="22"/>
      <c r="I239" s="3"/>
      <c r="J239" s="3"/>
      <c r="K239" s="3"/>
      <c r="L239" s="3"/>
      <c r="M239" s="3"/>
    </row>
    <row r="240" spans="1:13" s="33" customFormat="1" x14ac:dyDescent="0.25">
      <c r="A240" s="48"/>
      <c r="B240" s="31"/>
      <c r="C240" s="31"/>
      <c r="D240" s="30"/>
      <c r="E240" s="47"/>
      <c r="F240" s="19"/>
      <c r="G240" s="22"/>
      <c r="H240" s="22"/>
      <c r="I240" s="31"/>
      <c r="J240" s="31"/>
      <c r="K240" s="31"/>
      <c r="L240" s="31"/>
      <c r="M240" s="31"/>
    </row>
    <row r="241" spans="1:13" s="23" customFormat="1" x14ac:dyDescent="0.25">
      <c r="A241" s="19"/>
      <c r="B241" s="19"/>
      <c r="C241" s="19"/>
      <c r="D241" s="21"/>
      <c r="E241" s="47"/>
      <c r="F241" s="19"/>
      <c r="G241" s="22"/>
      <c r="H241" s="22"/>
      <c r="I241" s="19"/>
      <c r="J241" s="19"/>
      <c r="K241" s="19"/>
      <c r="L241" s="19"/>
      <c r="M241" s="19"/>
    </row>
    <row r="242" spans="1:13" s="23" customFormat="1" ht="12" customHeight="1" x14ac:dyDescent="0.25">
      <c r="A242" s="19"/>
      <c r="B242" s="19"/>
      <c r="C242" s="19"/>
      <c r="D242" s="21"/>
      <c r="E242" s="47"/>
      <c r="F242" s="19"/>
      <c r="G242" s="19"/>
      <c r="H242" s="19"/>
      <c r="I242" s="19"/>
      <c r="J242" s="19"/>
      <c r="K242" s="19"/>
      <c r="L242" s="19"/>
      <c r="M242" s="19"/>
    </row>
    <row r="243" spans="1:13" s="23" customFormat="1" ht="12" customHeight="1" x14ac:dyDescent="0.25">
      <c r="A243" s="19"/>
      <c r="B243" s="19"/>
      <c r="C243" s="19"/>
      <c r="D243" s="21"/>
      <c r="E243" s="47"/>
      <c r="F243" s="19"/>
      <c r="G243" s="19"/>
      <c r="H243" s="19"/>
      <c r="I243" s="19"/>
      <c r="J243" s="19"/>
      <c r="K243" s="19"/>
      <c r="L243" s="19"/>
      <c r="M243" s="19"/>
    </row>
    <row r="244" spans="1:13" s="23" customFormat="1" ht="12" customHeight="1" x14ac:dyDescent="0.25">
      <c r="A244" s="19"/>
      <c r="B244" s="19"/>
      <c r="C244" s="19"/>
      <c r="D244" s="21"/>
      <c r="E244" s="47"/>
      <c r="F244" s="19"/>
      <c r="G244" s="19"/>
      <c r="H244" s="19"/>
      <c r="I244" s="19"/>
      <c r="J244" s="19"/>
      <c r="K244" s="19"/>
      <c r="L244" s="19"/>
      <c r="M244" s="19"/>
    </row>
    <row r="245" spans="1:13" s="23" customFormat="1" ht="12" customHeight="1" x14ac:dyDescent="0.25">
      <c r="A245" s="19"/>
      <c r="B245" s="19"/>
      <c r="C245" s="19"/>
      <c r="D245" s="21"/>
      <c r="E245" s="47"/>
      <c r="F245" s="19"/>
      <c r="G245" s="19"/>
      <c r="H245" s="19"/>
      <c r="I245" s="19"/>
      <c r="J245" s="19"/>
      <c r="K245" s="19"/>
      <c r="L245" s="19"/>
      <c r="M245" s="19"/>
    </row>
    <row r="246" spans="1:13" s="23" customFormat="1" ht="12" customHeight="1" x14ac:dyDescent="0.25">
      <c r="A246" s="19"/>
      <c r="B246" s="19"/>
      <c r="C246" s="19"/>
      <c r="D246" s="21"/>
      <c r="E246" s="47"/>
      <c r="F246" s="19"/>
      <c r="G246" s="19"/>
      <c r="H246" s="19"/>
      <c r="I246" s="19"/>
      <c r="J246" s="19"/>
      <c r="K246" s="19"/>
      <c r="L246" s="19"/>
      <c r="M246" s="19"/>
    </row>
    <row r="247" spans="1:13" s="23" customFormat="1" ht="12" customHeight="1" x14ac:dyDescent="0.25">
      <c r="A247" s="19"/>
      <c r="B247" s="19"/>
      <c r="C247" s="19"/>
      <c r="D247" s="21"/>
      <c r="E247" s="47"/>
      <c r="F247" s="19"/>
      <c r="G247" s="19"/>
      <c r="H247" s="19"/>
      <c r="I247" s="19"/>
      <c r="J247" s="19"/>
      <c r="K247" s="19"/>
      <c r="L247" s="19"/>
      <c r="M247" s="19"/>
    </row>
    <row r="248" spans="1:13" s="23" customFormat="1" x14ac:dyDescent="0.25">
      <c r="A248" s="19"/>
      <c r="B248" s="19"/>
      <c r="C248" s="19"/>
      <c r="D248" s="21"/>
      <c r="E248" s="47"/>
      <c r="F248" s="19"/>
      <c r="G248" s="19"/>
      <c r="H248" s="19"/>
      <c r="I248" s="19"/>
      <c r="J248" s="19"/>
      <c r="K248" s="19"/>
      <c r="L248" s="19"/>
      <c r="M248" s="19"/>
    </row>
    <row r="249" spans="1:13" s="23" customFormat="1" ht="12" customHeight="1" x14ac:dyDescent="0.25">
      <c r="A249" s="19"/>
      <c r="B249" s="19"/>
      <c r="C249" s="19"/>
      <c r="D249" s="21"/>
      <c r="E249" s="47"/>
      <c r="F249" s="19"/>
      <c r="G249" s="19"/>
      <c r="H249" s="19"/>
      <c r="I249" s="19"/>
      <c r="J249" s="19"/>
      <c r="K249" s="19"/>
      <c r="L249" s="19"/>
      <c r="M249" s="19"/>
    </row>
    <row r="250" spans="1:13" s="23" customFormat="1" ht="12" customHeight="1" x14ac:dyDescent="0.25">
      <c r="A250" s="19"/>
      <c r="B250" s="19"/>
      <c r="C250" s="19"/>
      <c r="D250" s="21"/>
      <c r="E250" s="47"/>
      <c r="F250" s="19"/>
      <c r="G250" s="19"/>
      <c r="H250" s="19"/>
      <c r="I250" s="19"/>
      <c r="J250" s="19"/>
      <c r="K250" s="19"/>
      <c r="L250" s="19"/>
      <c r="M250" s="19"/>
    </row>
    <row r="251" spans="1:13" s="23" customFormat="1" ht="12" customHeight="1" x14ac:dyDescent="0.25">
      <c r="A251" s="19"/>
      <c r="B251" s="19"/>
      <c r="C251" s="19"/>
      <c r="D251" s="21"/>
      <c r="E251" s="47"/>
      <c r="F251" s="19"/>
      <c r="G251" s="19"/>
      <c r="H251" s="19"/>
      <c r="I251" s="19"/>
      <c r="J251" s="19"/>
      <c r="K251" s="19"/>
      <c r="L251" s="19"/>
      <c r="M251" s="19"/>
    </row>
    <row r="252" spans="1:13" s="23" customFormat="1" ht="12" customHeight="1" x14ac:dyDescent="0.25">
      <c r="A252" s="19"/>
      <c r="B252" s="19"/>
      <c r="C252" s="19"/>
      <c r="D252" s="21"/>
      <c r="E252" s="47"/>
      <c r="F252" s="19"/>
      <c r="G252" s="19"/>
      <c r="H252" s="19"/>
      <c r="I252" s="19"/>
      <c r="J252" s="19"/>
      <c r="K252" s="19"/>
      <c r="L252" s="19"/>
      <c r="M252" s="19"/>
    </row>
    <row r="253" spans="1:13" s="23" customFormat="1" x14ac:dyDescent="0.25">
      <c r="A253" s="19"/>
      <c r="B253" s="19"/>
      <c r="C253" s="19"/>
      <c r="D253" s="21"/>
      <c r="E253" s="47"/>
      <c r="F253" s="19"/>
      <c r="G253" s="19"/>
      <c r="H253" s="19"/>
      <c r="I253" s="19"/>
      <c r="J253" s="19"/>
      <c r="K253" s="19"/>
      <c r="L253" s="19"/>
      <c r="M253" s="19"/>
    </row>
    <row r="254" spans="1:13" s="23" customFormat="1" ht="12" customHeight="1" x14ac:dyDescent="0.25">
      <c r="A254" s="19"/>
      <c r="B254" s="19"/>
      <c r="C254" s="19"/>
      <c r="D254" s="21"/>
      <c r="E254" s="47"/>
      <c r="F254" s="19"/>
      <c r="G254" s="19"/>
      <c r="H254" s="19"/>
      <c r="I254" s="19"/>
      <c r="J254" s="19"/>
      <c r="K254" s="19"/>
      <c r="L254" s="19"/>
      <c r="M254" s="19"/>
    </row>
    <row r="255" spans="1:13" s="23" customFormat="1" ht="12" customHeight="1" x14ac:dyDescent="0.25">
      <c r="A255" s="19"/>
      <c r="B255" s="19"/>
      <c r="C255" s="19"/>
      <c r="D255" s="21"/>
      <c r="E255" s="47"/>
      <c r="F255" s="19"/>
      <c r="G255" s="19"/>
      <c r="H255" s="19"/>
      <c r="I255" s="19"/>
      <c r="J255" s="19"/>
      <c r="K255" s="19"/>
      <c r="L255" s="19"/>
      <c r="M255" s="19"/>
    </row>
    <row r="256" spans="1:13" s="23" customFormat="1" x14ac:dyDescent="0.25">
      <c r="A256" s="19"/>
      <c r="B256" s="19"/>
      <c r="C256" s="19"/>
      <c r="D256" s="21"/>
      <c r="E256" s="47"/>
      <c r="F256" s="19"/>
      <c r="G256" s="19"/>
      <c r="H256" s="19"/>
      <c r="I256" s="19"/>
      <c r="J256" s="19"/>
      <c r="K256" s="19"/>
      <c r="L256" s="19"/>
      <c r="M256" s="19"/>
    </row>
    <row r="257" spans="1:13" s="23" customFormat="1" ht="12" customHeight="1" x14ac:dyDescent="0.25">
      <c r="A257" s="19"/>
      <c r="B257" s="19"/>
      <c r="C257" s="19"/>
      <c r="D257" s="21"/>
      <c r="E257" s="47"/>
      <c r="F257" s="19"/>
      <c r="G257" s="19"/>
      <c r="H257" s="19"/>
      <c r="I257" s="19"/>
      <c r="J257" s="19"/>
      <c r="K257" s="19"/>
      <c r="L257" s="19"/>
      <c r="M257" s="19"/>
    </row>
    <row r="258" spans="1:13" s="23" customFormat="1" ht="12" customHeight="1" x14ac:dyDescent="0.25">
      <c r="A258" s="19"/>
      <c r="B258" s="19"/>
      <c r="C258" s="19"/>
      <c r="D258" s="21"/>
      <c r="E258" s="47"/>
      <c r="F258" s="19"/>
      <c r="G258" s="19"/>
      <c r="H258" s="19"/>
      <c r="I258" s="19"/>
      <c r="J258" s="19"/>
      <c r="K258" s="19"/>
      <c r="L258" s="19"/>
      <c r="M258" s="19"/>
    </row>
    <row r="259" spans="1:13" s="23" customFormat="1" ht="12" customHeight="1" x14ac:dyDescent="0.25">
      <c r="A259" s="19"/>
      <c r="B259" s="19"/>
      <c r="C259" s="19"/>
      <c r="D259" s="21"/>
      <c r="E259" s="47"/>
      <c r="F259" s="19"/>
      <c r="G259" s="19"/>
      <c r="H259" s="19"/>
      <c r="I259" s="19"/>
      <c r="J259" s="19"/>
      <c r="K259" s="19"/>
      <c r="L259" s="19"/>
      <c r="M259" s="19"/>
    </row>
    <row r="260" spans="1:13" s="23" customFormat="1" ht="12" customHeight="1" x14ac:dyDescent="0.25">
      <c r="A260" s="19"/>
      <c r="B260" s="19"/>
      <c r="C260" s="19"/>
      <c r="D260" s="21"/>
      <c r="E260" s="47"/>
      <c r="F260" s="19"/>
      <c r="G260" s="19"/>
      <c r="H260" s="19"/>
      <c r="I260" s="19"/>
      <c r="J260" s="19"/>
      <c r="K260" s="19"/>
      <c r="L260" s="19"/>
      <c r="M260" s="19"/>
    </row>
    <row r="261" spans="1:13" s="23" customFormat="1" ht="12" customHeight="1" x14ac:dyDescent="0.25">
      <c r="A261" s="19"/>
      <c r="B261" s="19"/>
      <c r="C261" s="19"/>
      <c r="D261" s="21"/>
      <c r="E261" s="47"/>
      <c r="F261" s="19"/>
      <c r="G261" s="19"/>
      <c r="H261" s="19"/>
      <c r="I261" s="19"/>
      <c r="J261" s="19"/>
      <c r="K261" s="19"/>
      <c r="L261" s="19"/>
      <c r="M261" s="19"/>
    </row>
    <row r="262" spans="1:13" s="23" customFormat="1" ht="12" customHeight="1" x14ac:dyDescent="0.25">
      <c r="A262" s="19"/>
      <c r="B262" s="19"/>
      <c r="C262" s="19"/>
      <c r="D262" s="21"/>
      <c r="E262" s="47"/>
      <c r="F262" s="19"/>
      <c r="G262" s="19"/>
      <c r="H262" s="19"/>
      <c r="I262" s="19"/>
      <c r="J262" s="19"/>
      <c r="K262" s="19"/>
      <c r="L262" s="19"/>
      <c r="M262" s="19"/>
    </row>
    <row r="263" spans="1:13" s="23" customFormat="1" x14ac:dyDescent="0.25">
      <c r="A263" s="19"/>
      <c r="B263" s="19"/>
      <c r="C263" s="19"/>
      <c r="D263" s="21"/>
      <c r="E263" s="47"/>
      <c r="F263" s="19"/>
      <c r="G263" s="19"/>
      <c r="H263" s="19"/>
      <c r="I263" s="19"/>
      <c r="J263" s="19"/>
      <c r="K263" s="19"/>
      <c r="L263" s="19"/>
      <c r="M263" s="19"/>
    </row>
    <row r="264" spans="1:13" s="23" customFormat="1" ht="12" customHeight="1" x14ac:dyDescent="0.25">
      <c r="A264" s="19"/>
      <c r="B264" s="19"/>
      <c r="C264" s="19"/>
      <c r="D264" s="21"/>
      <c r="E264" s="47"/>
      <c r="F264" s="19"/>
      <c r="G264" s="19"/>
      <c r="H264" s="19"/>
      <c r="I264" s="19"/>
      <c r="J264" s="19"/>
      <c r="K264" s="19"/>
      <c r="L264" s="19"/>
      <c r="M264" s="19"/>
    </row>
    <row r="265" spans="1:13" s="23" customFormat="1" x14ac:dyDescent="0.25">
      <c r="A265" s="19"/>
      <c r="B265" s="19"/>
      <c r="C265" s="19"/>
      <c r="D265" s="21"/>
      <c r="E265" s="47"/>
      <c r="F265" s="19"/>
      <c r="G265" s="19"/>
      <c r="H265" s="19"/>
      <c r="I265" s="19"/>
      <c r="J265" s="19"/>
      <c r="K265" s="19"/>
      <c r="L265" s="19"/>
      <c r="M265" s="19"/>
    </row>
    <row r="266" spans="1:13" s="23" customFormat="1" ht="12" customHeight="1" x14ac:dyDescent="0.25">
      <c r="A266" s="19"/>
      <c r="B266" s="19"/>
      <c r="C266" s="19"/>
      <c r="D266" s="21"/>
      <c r="E266" s="47"/>
      <c r="F266" s="19"/>
      <c r="G266" s="19"/>
      <c r="H266" s="19"/>
      <c r="I266" s="19"/>
      <c r="J266" s="19"/>
      <c r="K266" s="19"/>
      <c r="L266" s="19"/>
      <c r="M266" s="19"/>
    </row>
    <row r="267" spans="1:13" s="23" customFormat="1" ht="12" customHeight="1" x14ac:dyDescent="0.25">
      <c r="A267" s="19"/>
      <c r="B267" s="19"/>
      <c r="C267" s="19"/>
      <c r="D267" s="21"/>
      <c r="E267" s="47"/>
      <c r="F267" s="19"/>
      <c r="G267" s="19"/>
      <c r="H267" s="19"/>
      <c r="I267" s="19"/>
      <c r="J267" s="19"/>
      <c r="K267" s="19"/>
      <c r="L267" s="19"/>
      <c r="M267" s="19"/>
    </row>
    <row r="268" spans="1:13" s="23" customFormat="1" ht="12" customHeight="1" x14ac:dyDescent="0.25">
      <c r="A268" s="19"/>
      <c r="B268" s="19"/>
      <c r="C268" s="19"/>
      <c r="D268" s="21"/>
      <c r="E268" s="47"/>
      <c r="F268" s="19"/>
      <c r="G268" s="19"/>
      <c r="H268" s="19"/>
      <c r="I268" s="19"/>
      <c r="J268" s="19"/>
      <c r="K268" s="19"/>
      <c r="L268" s="19"/>
      <c r="M268" s="19"/>
    </row>
    <row r="269" spans="1:13" s="23" customFormat="1" ht="12" customHeight="1" x14ac:dyDescent="0.25">
      <c r="A269" s="19"/>
      <c r="B269" s="19"/>
      <c r="C269" s="19"/>
      <c r="D269" s="21"/>
      <c r="E269" s="47"/>
      <c r="F269" s="19"/>
      <c r="G269" s="19"/>
      <c r="H269" s="19"/>
      <c r="I269" s="19"/>
      <c r="J269" s="19"/>
      <c r="K269" s="19"/>
      <c r="L269" s="19"/>
      <c r="M269" s="19"/>
    </row>
    <row r="270" spans="1:13" s="23" customFormat="1" ht="12" customHeight="1" x14ac:dyDescent="0.25">
      <c r="A270" s="19"/>
      <c r="B270" s="19"/>
      <c r="C270" s="19"/>
      <c r="D270" s="21"/>
      <c r="E270" s="47"/>
      <c r="F270" s="19"/>
      <c r="G270" s="19"/>
      <c r="H270" s="19"/>
      <c r="I270" s="19"/>
      <c r="J270" s="19"/>
      <c r="K270" s="19"/>
      <c r="L270" s="19"/>
      <c r="M270" s="19"/>
    </row>
    <row r="271" spans="1:13" s="23" customFormat="1" ht="12" customHeight="1" x14ac:dyDescent="0.25">
      <c r="A271" s="19"/>
      <c r="B271" s="19"/>
      <c r="C271" s="19"/>
      <c r="D271" s="21"/>
      <c r="E271" s="47"/>
      <c r="F271" s="19"/>
      <c r="G271" s="19"/>
      <c r="H271" s="19"/>
      <c r="I271" s="19"/>
      <c r="J271" s="19"/>
      <c r="K271" s="19"/>
      <c r="L271" s="19"/>
      <c r="M271" s="19"/>
    </row>
    <row r="272" spans="1:13" s="23" customFormat="1" ht="12" customHeight="1" x14ac:dyDescent="0.25">
      <c r="A272" s="19"/>
      <c r="B272" s="19"/>
      <c r="C272" s="19"/>
      <c r="D272" s="21"/>
      <c r="E272" s="47"/>
      <c r="F272" s="19"/>
      <c r="G272" s="19"/>
      <c r="H272" s="19"/>
      <c r="I272" s="19"/>
      <c r="J272" s="19"/>
      <c r="K272" s="19"/>
      <c r="L272" s="19"/>
      <c r="M272" s="19"/>
    </row>
    <row r="273" spans="1:13" s="23" customFormat="1" ht="12" customHeight="1" x14ac:dyDescent="0.25">
      <c r="A273" s="19"/>
      <c r="B273" s="19"/>
      <c r="C273" s="19"/>
      <c r="D273" s="21"/>
      <c r="E273" s="47"/>
      <c r="F273" s="19"/>
      <c r="G273" s="19"/>
      <c r="H273" s="19"/>
      <c r="I273" s="19"/>
      <c r="J273" s="19"/>
      <c r="K273" s="19"/>
      <c r="L273" s="19"/>
      <c r="M273" s="19"/>
    </row>
    <row r="274" spans="1:13" s="23" customFormat="1" x14ac:dyDescent="0.25">
      <c r="A274" s="19"/>
      <c r="B274" s="19"/>
      <c r="C274" s="19"/>
      <c r="D274" s="21"/>
      <c r="E274" s="47"/>
      <c r="F274" s="19"/>
      <c r="G274" s="19"/>
      <c r="H274" s="19"/>
      <c r="I274" s="19"/>
      <c r="J274" s="19"/>
      <c r="K274" s="19"/>
      <c r="L274" s="19"/>
      <c r="M274" s="19"/>
    </row>
    <row r="275" spans="1:13" s="23" customFormat="1" ht="12" customHeight="1" x14ac:dyDescent="0.25">
      <c r="A275" s="19"/>
      <c r="B275" s="19"/>
      <c r="C275" s="19"/>
      <c r="D275" s="21"/>
      <c r="E275" s="47"/>
      <c r="F275" s="19"/>
      <c r="G275" s="19"/>
      <c r="H275" s="19"/>
      <c r="I275" s="19"/>
      <c r="J275" s="19"/>
      <c r="K275" s="19"/>
      <c r="L275" s="19"/>
      <c r="M275" s="19"/>
    </row>
    <row r="276" spans="1:13" s="23" customFormat="1" ht="12" customHeight="1" x14ac:dyDescent="0.25">
      <c r="A276" s="19"/>
      <c r="B276" s="19"/>
      <c r="C276" s="19"/>
      <c r="D276" s="21"/>
      <c r="E276" s="47"/>
      <c r="F276" s="19"/>
      <c r="G276" s="19"/>
      <c r="H276" s="19"/>
      <c r="I276" s="19"/>
      <c r="J276" s="19"/>
      <c r="K276" s="19"/>
      <c r="L276" s="19"/>
      <c r="M276" s="19"/>
    </row>
    <row r="277" spans="1:13" s="23" customFormat="1" ht="12" customHeight="1" x14ac:dyDescent="0.25">
      <c r="A277" s="19"/>
      <c r="B277" s="19"/>
      <c r="C277" s="19"/>
      <c r="D277" s="21"/>
      <c r="E277" s="47"/>
      <c r="F277" s="19"/>
      <c r="G277" s="19"/>
      <c r="H277" s="19"/>
      <c r="I277" s="19"/>
      <c r="J277" s="19"/>
      <c r="K277" s="19"/>
      <c r="L277" s="19"/>
      <c r="M277" s="19"/>
    </row>
    <row r="278" spans="1:13" s="23" customFormat="1" ht="12" customHeight="1" x14ac:dyDescent="0.25">
      <c r="A278" s="19"/>
      <c r="B278" s="19"/>
      <c r="C278" s="19"/>
      <c r="D278" s="21"/>
      <c r="E278" s="47"/>
      <c r="F278" s="19"/>
      <c r="G278" s="19"/>
      <c r="H278" s="19"/>
      <c r="I278" s="19"/>
      <c r="J278" s="19"/>
      <c r="K278" s="19"/>
      <c r="L278" s="19"/>
      <c r="M278" s="19"/>
    </row>
    <row r="279" spans="1:13" s="23" customFormat="1" ht="12" customHeight="1" x14ac:dyDescent="0.25">
      <c r="A279" s="19"/>
      <c r="B279" s="19"/>
      <c r="C279" s="19"/>
      <c r="D279" s="21"/>
      <c r="E279" s="47"/>
      <c r="F279" s="19"/>
      <c r="G279" s="19"/>
      <c r="H279" s="19"/>
      <c r="I279" s="19"/>
      <c r="J279" s="19"/>
      <c r="K279" s="19"/>
      <c r="L279" s="19"/>
      <c r="M279" s="19"/>
    </row>
    <row r="280" spans="1:13" s="23" customFormat="1" ht="12" customHeight="1" x14ac:dyDescent="0.25">
      <c r="A280" s="19"/>
      <c r="B280" s="19"/>
      <c r="C280" s="19"/>
      <c r="D280" s="21"/>
      <c r="E280" s="47"/>
      <c r="F280" s="19"/>
      <c r="G280" s="19"/>
      <c r="H280" s="19"/>
      <c r="I280" s="19"/>
      <c r="J280" s="19"/>
      <c r="K280" s="19"/>
      <c r="L280" s="19"/>
      <c r="M280" s="19"/>
    </row>
    <row r="281" spans="1:13" s="23" customFormat="1" ht="12" customHeight="1" x14ac:dyDescent="0.25">
      <c r="A281" s="19"/>
      <c r="B281" s="19"/>
      <c r="C281" s="19"/>
      <c r="D281" s="21"/>
      <c r="E281" s="47"/>
      <c r="F281" s="19"/>
      <c r="G281" s="19"/>
      <c r="H281" s="19"/>
      <c r="I281" s="19"/>
      <c r="J281" s="19"/>
      <c r="K281" s="19"/>
      <c r="L281" s="19"/>
      <c r="M281" s="19"/>
    </row>
    <row r="282" spans="1:13" s="23" customFormat="1" ht="12" customHeight="1" x14ac:dyDescent="0.25">
      <c r="A282" s="19"/>
      <c r="B282" s="19"/>
      <c r="C282" s="19"/>
      <c r="D282" s="21"/>
      <c r="E282" s="47"/>
      <c r="F282" s="19"/>
      <c r="G282" s="19"/>
      <c r="H282" s="19"/>
      <c r="I282" s="19"/>
      <c r="J282" s="19"/>
      <c r="K282" s="19"/>
      <c r="L282" s="19"/>
      <c r="M282" s="19"/>
    </row>
    <row r="283" spans="1:13" s="23" customFormat="1" ht="12" customHeight="1" x14ac:dyDescent="0.25">
      <c r="A283" s="19"/>
      <c r="B283" s="19"/>
      <c r="C283" s="19"/>
      <c r="D283" s="21"/>
      <c r="E283" s="47"/>
      <c r="F283" s="19"/>
      <c r="G283" s="19"/>
      <c r="H283" s="19"/>
      <c r="I283" s="19"/>
      <c r="J283" s="19"/>
      <c r="K283" s="19"/>
      <c r="L283" s="19"/>
      <c r="M283" s="19"/>
    </row>
    <row r="284" spans="1:13" s="23" customFormat="1" x14ac:dyDescent="0.25">
      <c r="A284" s="19"/>
      <c r="B284" s="19"/>
      <c r="C284" s="19"/>
      <c r="D284" s="21"/>
      <c r="E284" s="47"/>
      <c r="F284" s="19"/>
      <c r="G284" s="19"/>
      <c r="H284" s="19"/>
      <c r="I284" s="19"/>
      <c r="J284" s="19"/>
      <c r="K284" s="19"/>
      <c r="L284" s="19"/>
      <c r="M284" s="19"/>
    </row>
    <row r="285" spans="1:13" s="23" customFormat="1" ht="12" customHeight="1" x14ac:dyDescent="0.25">
      <c r="A285" s="19"/>
      <c r="B285" s="19"/>
      <c r="C285" s="19"/>
      <c r="D285" s="21"/>
      <c r="E285" s="47"/>
      <c r="F285" s="19"/>
      <c r="G285" s="19"/>
      <c r="H285" s="19"/>
      <c r="I285" s="19"/>
      <c r="J285" s="19"/>
      <c r="K285" s="19"/>
      <c r="L285" s="19"/>
      <c r="M285" s="19"/>
    </row>
    <row r="286" spans="1:13" s="23" customFormat="1" ht="12" customHeight="1" x14ac:dyDescent="0.25">
      <c r="A286" s="19"/>
      <c r="B286" s="19"/>
      <c r="C286" s="19"/>
      <c r="D286" s="21"/>
      <c r="E286" s="47"/>
      <c r="F286" s="19"/>
      <c r="G286" s="19"/>
      <c r="H286" s="19"/>
      <c r="I286" s="19"/>
      <c r="J286" s="19"/>
      <c r="K286" s="19"/>
      <c r="L286" s="19"/>
      <c r="M286" s="19"/>
    </row>
    <row r="287" spans="1:13" s="23" customFormat="1" ht="12" customHeight="1" x14ac:dyDescent="0.25">
      <c r="A287" s="19"/>
      <c r="B287" s="19"/>
      <c r="C287" s="19"/>
      <c r="D287" s="21"/>
      <c r="E287" s="47"/>
      <c r="F287" s="19"/>
      <c r="G287" s="19"/>
      <c r="H287" s="19"/>
      <c r="I287" s="19"/>
      <c r="J287" s="19"/>
      <c r="K287" s="19"/>
      <c r="L287" s="19"/>
      <c r="M287" s="19"/>
    </row>
    <row r="288" spans="1:13" s="23" customFormat="1" ht="12" customHeight="1" x14ac:dyDescent="0.25">
      <c r="A288" s="19"/>
      <c r="B288" s="19"/>
      <c r="C288" s="19"/>
      <c r="D288" s="21"/>
      <c r="E288" s="47"/>
      <c r="F288" s="19"/>
      <c r="G288" s="19"/>
      <c r="H288" s="19"/>
      <c r="I288" s="19"/>
      <c r="J288" s="19"/>
      <c r="K288" s="19"/>
      <c r="L288" s="19"/>
      <c r="M288" s="19"/>
    </row>
    <row r="289" spans="1:13" s="23" customFormat="1" x14ac:dyDescent="0.25">
      <c r="A289" s="19"/>
      <c r="B289" s="19"/>
      <c r="C289" s="19"/>
      <c r="D289" s="21"/>
      <c r="E289" s="47"/>
      <c r="F289" s="19"/>
      <c r="G289" s="19"/>
      <c r="H289" s="19"/>
      <c r="I289" s="19"/>
      <c r="J289" s="19"/>
      <c r="K289" s="19"/>
      <c r="L289" s="19"/>
      <c r="M289" s="19"/>
    </row>
    <row r="290" spans="1:13" s="23" customFormat="1" ht="12" customHeight="1" x14ac:dyDescent="0.25">
      <c r="A290" s="19"/>
      <c r="B290" s="19"/>
      <c r="C290" s="19"/>
      <c r="D290" s="21"/>
      <c r="E290" s="47"/>
      <c r="F290" s="19"/>
      <c r="G290" s="19"/>
      <c r="H290" s="19"/>
      <c r="I290" s="19"/>
      <c r="J290" s="19"/>
      <c r="K290" s="19"/>
      <c r="L290" s="19"/>
      <c r="M290" s="19"/>
    </row>
    <row r="291" spans="1:13" s="23" customFormat="1" ht="12" customHeight="1" x14ac:dyDescent="0.25">
      <c r="A291" s="19"/>
      <c r="B291" s="19"/>
      <c r="C291" s="19"/>
      <c r="D291" s="21"/>
      <c r="E291" s="47"/>
      <c r="F291" s="19"/>
      <c r="G291" s="19"/>
      <c r="H291" s="19"/>
      <c r="I291" s="19"/>
      <c r="J291" s="19"/>
      <c r="K291" s="19"/>
      <c r="L291" s="19"/>
      <c r="M291" s="19"/>
    </row>
    <row r="292" spans="1:13" s="23" customFormat="1" ht="12" customHeight="1" x14ac:dyDescent="0.25">
      <c r="A292" s="19"/>
      <c r="B292" s="19"/>
      <c r="C292" s="19"/>
      <c r="D292" s="21"/>
      <c r="E292" s="47"/>
      <c r="F292" s="19"/>
      <c r="G292" s="19"/>
      <c r="H292" s="19"/>
      <c r="I292" s="19"/>
      <c r="J292" s="19"/>
      <c r="K292" s="19"/>
      <c r="L292" s="19"/>
      <c r="M292" s="19"/>
    </row>
    <row r="293" spans="1:13" s="23" customFormat="1" ht="12" customHeight="1" x14ac:dyDescent="0.25">
      <c r="A293" s="19"/>
      <c r="B293" s="19"/>
      <c r="C293" s="19"/>
      <c r="D293" s="21"/>
      <c r="E293" s="47"/>
      <c r="F293" s="19"/>
      <c r="G293" s="19"/>
      <c r="H293" s="19"/>
      <c r="I293" s="19"/>
      <c r="J293" s="19"/>
      <c r="K293" s="19"/>
      <c r="L293" s="19"/>
      <c r="M293" s="19"/>
    </row>
    <row r="294" spans="1:13" s="23" customFormat="1" ht="12" customHeight="1" x14ac:dyDescent="0.25">
      <c r="A294" s="19"/>
      <c r="B294" s="19"/>
      <c r="C294" s="19"/>
      <c r="D294" s="21"/>
      <c r="E294" s="47"/>
      <c r="F294" s="19"/>
      <c r="G294" s="19"/>
      <c r="H294" s="19"/>
      <c r="I294" s="19"/>
      <c r="J294" s="19"/>
      <c r="K294" s="19"/>
      <c r="L294" s="19"/>
      <c r="M294" s="19"/>
    </row>
    <row r="295" spans="1:13" s="23" customFormat="1" ht="12" customHeight="1" x14ac:dyDescent="0.25">
      <c r="A295" s="19"/>
      <c r="B295" s="19"/>
      <c r="C295" s="19"/>
      <c r="D295" s="21"/>
      <c r="E295" s="47"/>
      <c r="F295" s="19"/>
      <c r="G295" s="19"/>
      <c r="H295" s="19"/>
      <c r="I295" s="19"/>
      <c r="J295" s="19"/>
      <c r="K295" s="19"/>
      <c r="L295" s="19"/>
      <c r="M295" s="19"/>
    </row>
    <row r="296" spans="1:13" s="23" customFormat="1" ht="12" customHeight="1" x14ac:dyDescent="0.25">
      <c r="A296" s="19"/>
      <c r="B296" s="19"/>
      <c r="C296" s="19"/>
      <c r="D296" s="21"/>
      <c r="E296" s="47"/>
      <c r="F296" s="19"/>
      <c r="G296" s="19"/>
      <c r="H296" s="19"/>
      <c r="I296" s="19"/>
      <c r="J296" s="19"/>
      <c r="K296" s="19"/>
      <c r="L296" s="19"/>
      <c r="M296" s="19"/>
    </row>
    <row r="297" spans="1:13" s="23" customFormat="1" ht="12" customHeight="1" x14ac:dyDescent="0.25">
      <c r="A297" s="19"/>
      <c r="B297" s="19"/>
      <c r="C297" s="19"/>
      <c r="D297" s="21"/>
      <c r="E297" s="47"/>
      <c r="F297" s="19"/>
      <c r="G297" s="19"/>
      <c r="H297" s="19"/>
      <c r="I297" s="19"/>
      <c r="J297" s="19"/>
      <c r="K297" s="19"/>
      <c r="L297" s="19"/>
      <c r="M297" s="19"/>
    </row>
    <row r="298" spans="1:13" s="23" customFormat="1" ht="12" customHeight="1" x14ac:dyDescent="0.25">
      <c r="A298" s="19"/>
      <c r="B298" s="19"/>
      <c r="C298" s="19"/>
      <c r="D298" s="21"/>
      <c r="E298" s="47"/>
      <c r="F298" s="19"/>
      <c r="G298" s="19"/>
      <c r="H298" s="19"/>
      <c r="I298" s="19"/>
      <c r="J298" s="19"/>
      <c r="K298" s="19"/>
      <c r="L298" s="19"/>
      <c r="M298" s="19"/>
    </row>
    <row r="299" spans="1:13" s="33" customFormat="1" x14ac:dyDescent="0.25">
      <c r="A299" s="48"/>
      <c r="B299" s="31"/>
      <c r="C299" s="31"/>
      <c r="D299" s="30"/>
      <c r="E299" s="47"/>
      <c r="F299" s="19"/>
      <c r="G299" s="19"/>
      <c r="H299" s="19"/>
      <c r="I299" s="31"/>
      <c r="J299" s="31"/>
      <c r="K299" s="31"/>
      <c r="L299" s="31"/>
      <c r="M299" s="31"/>
    </row>
    <row r="300" spans="1:13" s="23" customFormat="1" x14ac:dyDescent="0.25">
      <c r="A300" s="19"/>
      <c r="B300" s="19"/>
      <c r="C300" s="19"/>
      <c r="D300" s="21"/>
      <c r="E300" s="47"/>
      <c r="F300" s="19"/>
      <c r="G300" s="19"/>
      <c r="H300" s="19"/>
      <c r="I300" s="19"/>
      <c r="J300" s="19"/>
      <c r="K300" s="19"/>
      <c r="L300" s="19"/>
      <c r="M300" s="19"/>
    </row>
    <row r="301" spans="1:13" s="23" customFormat="1" ht="12" customHeight="1" x14ac:dyDescent="0.25">
      <c r="A301" s="19"/>
      <c r="B301" s="19"/>
      <c r="C301" s="19"/>
      <c r="D301" s="35"/>
      <c r="E301" s="47"/>
      <c r="F301" s="19"/>
      <c r="G301" s="19"/>
      <c r="H301" s="19"/>
      <c r="I301" s="19"/>
      <c r="J301" s="19"/>
      <c r="K301" s="19"/>
      <c r="L301" s="19"/>
      <c r="M301" s="19"/>
    </row>
    <row r="302" spans="1:13" s="23" customFormat="1" ht="12" customHeight="1" x14ac:dyDescent="0.25">
      <c r="A302" s="19"/>
      <c r="B302" s="19"/>
      <c r="C302" s="19"/>
      <c r="D302" s="21"/>
      <c r="E302" s="47"/>
      <c r="F302" s="19"/>
      <c r="G302" s="19"/>
      <c r="H302" s="19"/>
      <c r="I302" s="19"/>
      <c r="J302" s="19"/>
      <c r="K302" s="19"/>
      <c r="L302" s="19"/>
      <c r="M302" s="19"/>
    </row>
    <row r="303" spans="1:13" s="23" customFormat="1" ht="12" customHeight="1" x14ac:dyDescent="0.25">
      <c r="A303" s="19"/>
      <c r="B303" s="19"/>
      <c r="C303" s="19"/>
      <c r="D303" s="21"/>
      <c r="E303" s="47"/>
      <c r="F303" s="19"/>
      <c r="G303" s="19"/>
      <c r="H303" s="19"/>
      <c r="I303" s="19"/>
      <c r="J303" s="19"/>
      <c r="K303" s="19"/>
      <c r="L303" s="19"/>
      <c r="M303" s="19"/>
    </row>
    <row r="304" spans="1:13" s="23" customFormat="1" ht="12" customHeight="1" x14ac:dyDescent="0.25">
      <c r="A304" s="19"/>
      <c r="B304" s="19"/>
      <c r="C304" s="19"/>
      <c r="D304" s="21"/>
      <c r="E304" s="47"/>
      <c r="F304" s="19"/>
      <c r="G304" s="19"/>
      <c r="H304" s="19"/>
      <c r="I304" s="19"/>
      <c r="J304" s="19"/>
      <c r="K304" s="19"/>
      <c r="L304" s="19"/>
      <c r="M304" s="19"/>
    </row>
    <row r="305" spans="1:13" s="23" customFormat="1" ht="12" customHeight="1" x14ac:dyDescent="0.25">
      <c r="A305" s="19"/>
      <c r="B305" s="19"/>
      <c r="C305" s="19"/>
      <c r="D305" s="21"/>
      <c r="E305" s="47"/>
      <c r="F305" s="19"/>
      <c r="G305" s="19"/>
      <c r="H305" s="19"/>
      <c r="I305" s="19"/>
      <c r="J305" s="19"/>
      <c r="K305" s="19"/>
      <c r="L305" s="19"/>
      <c r="M305" s="19"/>
    </row>
    <row r="306" spans="1:13" s="23" customFormat="1" ht="12" customHeight="1" x14ac:dyDescent="0.25">
      <c r="A306" s="19"/>
      <c r="B306" s="19"/>
      <c r="C306" s="19"/>
      <c r="D306" s="21"/>
      <c r="E306" s="47"/>
      <c r="F306" s="19"/>
      <c r="G306" s="19"/>
      <c r="H306" s="19"/>
      <c r="I306" s="19"/>
      <c r="J306" s="19"/>
      <c r="K306" s="19"/>
      <c r="L306" s="19"/>
      <c r="M306" s="19"/>
    </row>
    <row r="307" spans="1:13" s="23" customFormat="1" ht="12" customHeight="1" x14ac:dyDescent="0.25">
      <c r="A307" s="19"/>
      <c r="B307" s="19"/>
      <c r="C307" s="19"/>
      <c r="D307" s="21"/>
      <c r="E307" s="47"/>
      <c r="F307" s="19"/>
      <c r="G307" s="19"/>
      <c r="H307" s="19"/>
      <c r="I307" s="19"/>
      <c r="J307" s="19"/>
      <c r="K307" s="19"/>
      <c r="L307" s="19"/>
      <c r="M307" s="19"/>
    </row>
    <row r="308" spans="1:13" s="23" customFormat="1" ht="12" customHeight="1" x14ac:dyDescent="0.25">
      <c r="A308" s="19"/>
      <c r="B308" s="19"/>
      <c r="C308" s="19"/>
      <c r="D308" s="21"/>
      <c r="E308" s="47"/>
      <c r="F308" s="19"/>
      <c r="G308" s="19"/>
      <c r="H308" s="19"/>
      <c r="I308" s="19"/>
      <c r="J308" s="19"/>
      <c r="K308" s="19"/>
      <c r="L308" s="19"/>
      <c r="M308" s="19"/>
    </row>
    <row r="309" spans="1:13" s="23" customFormat="1" x14ac:dyDescent="0.25">
      <c r="A309" s="19"/>
      <c r="B309" s="19"/>
      <c r="C309" s="19"/>
      <c r="D309" s="21"/>
      <c r="E309" s="47"/>
      <c r="F309" s="19"/>
      <c r="G309" s="19"/>
      <c r="H309" s="19"/>
      <c r="I309" s="19"/>
      <c r="J309" s="19"/>
      <c r="K309" s="19"/>
      <c r="L309" s="19"/>
      <c r="M309" s="19"/>
    </row>
    <row r="310" spans="1:13" s="23" customFormat="1" ht="12" customHeight="1" x14ac:dyDescent="0.25">
      <c r="A310" s="19"/>
      <c r="B310" s="19"/>
      <c r="C310" s="19"/>
      <c r="D310" s="21"/>
      <c r="E310" s="47"/>
      <c r="F310" s="19"/>
      <c r="G310" s="19"/>
      <c r="H310" s="19"/>
      <c r="I310" s="19"/>
      <c r="J310" s="19"/>
      <c r="K310" s="19"/>
      <c r="L310" s="19"/>
      <c r="M310" s="19"/>
    </row>
    <row r="311" spans="1:13" s="23" customFormat="1" ht="12" customHeight="1" x14ac:dyDescent="0.25">
      <c r="A311" s="19"/>
      <c r="B311" s="19"/>
      <c r="C311" s="19"/>
      <c r="D311" s="21"/>
      <c r="E311" s="47"/>
      <c r="F311" s="19"/>
      <c r="G311" s="19"/>
      <c r="H311" s="19"/>
      <c r="I311" s="19"/>
      <c r="J311" s="19"/>
      <c r="K311" s="19"/>
      <c r="L311" s="19"/>
      <c r="M311" s="19"/>
    </row>
    <row r="312" spans="1:13" s="23" customFormat="1" ht="12" customHeight="1" x14ac:dyDescent="0.25">
      <c r="A312" s="19"/>
      <c r="B312" s="19"/>
      <c r="C312" s="19"/>
      <c r="D312" s="21"/>
      <c r="E312" s="47"/>
      <c r="F312" s="19"/>
      <c r="G312" s="19"/>
      <c r="H312" s="19"/>
      <c r="I312" s="19"/>
      <c r="J312" s="19"/>
      <c r="K312" s="19"/>
      <c r="L312" s="19"/>
      <c r="M312" s="19"/>
    </row>
    <row r="313" spans="1:13" s="23" customFormat="1" ht="12" customHeight="1" x14ac:dyDescent="0.25">
      <c r="A313" s="19"/>
      <c r="B313" s="19"/>
      <c r="C313" s="19"/>
      <c r="D313" s="21"/>
      <c r="E313" s="47"/>
      <c r="F313" s="19"/>
      <c r="G313" s="19"/>
      <c r="H313" s="19"/>
      <c r="I313" s="19"/>
      <c r="J313" s="19"/>
      <c r="K313" s="19"/>
      <c r="L313" s="19"/>
      <c r="M313" s="19"/>
    </row>
    <row r="314" spans="1:13" s="23" customFormat="1" ht="12" customHeight="1" x14ac:dyDescent="0.25">
      <c r="A314" s="19"/>
      <c r="B314" s="19"/>
      <c r="C314" s="19"/>
      <c r="D314" s="21"/>
      <c r="E314" s="47"/>
      <c r="F314" s="19"/>
      <c r="G314" s="19"/>
      <c r="H314" s="19"/>
      <c r="I314" s="19"/>
      <c r="J314" s="19"/>
      <c r="K314" s="19"/>
      <c r="L314" s="19"/>
      <c r="M314" s="19"/>
    </row>
    <row r="315" spans="1:13" s="23" customFormat="1" ht="12" customHeight="1" x14ac:dyDescent="0.25">
      <c r="A315" s="19"/>
      <c r="B315" s="19"/>
      <c r="C315" s="19"/>
      <c r="D315" s="21"/>
      <c r="E315" s="47"/>
      <c r="F315" s="19"/>
      <c r="G315" s="19"/>
      <c r="H315" s="19"/>
      <c r="I315" s="19"/>
      <c r="J315" s="19"/>
      <c r="K315" s="19"/>
      <c r="L315" s="19"/>
      <c r="M315" s="19"/>
    </row>
    <row r="316" spans="1:13" s="23" customFormat="1" ht="12" customHeight="1" x14ac:dyDescent="0.25">
      <c r="A316" s="19"/>
      <c r="B316" s="19"/>
      <c r="C316" s="19"/>
      <c r="D316" s="21"/>
      <c r="E316" s="47"/>
      <c r="F316" s="19"/>
      <c r="G316" s="19"/>
      <c r="H316" s="19"/>
      <c r="I316" s="19"/>
      <c r="J316" s="19"/>
      <c r="K316" s="19"/>
      <c r="L316" s="19"/>
      <c r="M316" s="19"/>
    </row>
    <row r="317" spans="1:13" s="23" customFormat="1" ht="12" customHeight="1" x14ac:dyDescent="0.25">
      <c r="A317" s="19"/>
      <c r="B317" s="19"/>
      <c r="C317" s="19"/>
      <c r="D317" s="21"/>
      <c r="E317" s="47"/>
      <c r="F317" s="19"/>
      <c r="G317" s="19"/>
      <c r="H317" s="19"/>
      <c r="I317" s="19"/>
      <c r="J317" s="19"/>
      <c r="K317" s="19"/>
      <c r="L317" s="19"/>
      <c r="M317" s="19"/>
    </row>
    <row r="318" spans="1:13" s="23" customFormat="1" x14ac:dyDescent="0.25">
      <c r="A318" s="19"/>
      <c r="B318" s="19"/>
      <c r="C318" s="19"/>
      <c r="D318" s="21"/>
      <c r="E318" s="47"/>
      <c r="F318" s="19"/>
      <c r="G318" s="19"/>
      <c r="H318" s="19"/>
      <c r="I318" s="19"/>
      <c r="J318" s="19"/>
      <c r="K318" s="19"/>
      <c r="L318" s="19"/>
      <c r="M318" s="19"/>
    </row>
    <row r="319" spans="1:13" s="23" customFormat="1" ht="12" customHeight="1" x14ac:dyDescent="0.25">
      <c r="A319" s="19"/>
      <c r="B319" s="19"/>
      <c r="C319" s="19"/>
      <c r="D319" s="21"/>
      <c r="E319" s="47"/>
      <c r="F319" s="19"/>
      <c r="G319" s="19"/>
      <c r="H319" s="19"/>
      <c r="I319" s="19"/>
      <c r="J319" s="19"/>
      <c r="K319" s="19"/>
      <c r="L319" s="19"/>
      <c r="M319" s="19"/>
    </row>
    <row r="320" spans="1:13" s="23" customFormat="1" ht="12" customHeight="1" x14ac:dyDescent="0.25">
      <c r="A320" s="19"/>
      <c r="B320" s="19"/>
      <c r="C320" s="19"/>
      <c r="D320" s="21"/>
      <c r="E320" s="47"/>
      <c r="F320" s="19"/>
      <c r="G320" s="19"/>
      <c r="H320" s="19"/>
      <c r="I320" s="19"/>
      <c r="J320" s="19"/>
      <c r="K320" s="19"/>
      <c r="L320" s="19"/>
      <c r="M320" s="19"/>
    </row>
    <row r="321" spans="1:13" x14ac:dyDescent="0.25">
      <c r="A321" s="48"/>
      <c r="B321" s="3"/>
      <c r="C321" s="3"/>
      <c r="D321" s="1"/>
      <c r="E321" s="47"/>
      <c r="F321" s="19"/>
      <c r="G321" s="19"/>
      <c r="H321" s="19"/>
      <c r="I321" s="3"/>
      <c r="J321" s="3"/>
      <c r="K321" s="3"/>
      <c r="L321" s="3"/>
      <c r="M321" s="3"/>
    </row>
    <row r="322" spans="1:13" s="23" customFormat="1" x14ac:dyDescent="0.25">
      <c r="A322" s="19"/>
      <c r="B322" s="19"/>
      <c r="C322" s="19"/>
      <c r="D322" s="21"/>
      <c r="E322" s="47"/>
      <c r="F322" s="19"/>
      <c r="G322" s="19"/>
      <c r="H322" s="19"/>
      <c r="I322" s="19"/>
      <c r="J322" s="19"/>
      <c r="K322" s="19"/>
      <c r="L322" s="19"/>
      <c r="M322" s="19"/>
    </row>
    <row r="323" spans="1:13" s="23" customFormat="1" ht="12" customHeight="1" x14ac:dyDescent="0.25">
      <c r="A323" s="19"/>
      <c r="B323" s="19"/>
      <c r="C323" s="19"/>
      <c r="D323" s="21"/>
      <c r="E323" s="47"/>
      <c r="F323" s="19"/>
      <c r="G323" s="19"/>
      <c r="H323" s="19"/>
      <c r="I323" s="19"/>
      <c r="J323" s="19"/>
      <c r="K323" s="19"/>
      <c r="L323" s="19"/>
      <c r="M323" s="19"/>
    </row>
    <row r="324" spans="1:13" s="23" customFormat="1" ht="12" customHeight="1" x14ac:dyDescent="0.25">
      <c r="A324" s="19"/>
      <c r="B324" s="19"/>
      <c r="C324" s="19"/>
      <c r="D324" s="21"/>
      <c r="E324" s="47"/>
      <c r="F324" s="19"/>
      <c r="G324" s="19"/>
      <c r="H324" s="19"/>
      <c r="I324" s="19"/>
      <c r="J324" s="19"/>
      <c r="K324" s="19"/>
      <c r="L324" s="19"/>
      <c r="M324" s="19"/>
    </row>
    <row r="325" spans="1:13" s="23" customFormat="1" x14ac:dyDescent="0.25">
      <c r="A325" s="19"/>
      <c r="B325" s="19"/>
      <c r="C325" s="19"/>
      <c r="D325" s="21"/>
      <c r="E325" s="47"/>
      <c r="F325" s="19"/>
      <c r="G325" s="19"/>
      <c r="H325" s="19"/>
      <c r="I325" s="19"/>
      <c r="J325" s="19"/>
      <c r="K325" s="19"/>
      <c r="L325" s="19"/>
      <c r="M325" s="19"/>
    </row>
    <row r="326" spans="1:13" s="23" customFormat="1" ht="12" customHeight="1" x14ac:dyDescent="0.25">
      <c r="A326" s="19"/>
      <c r="B326" s="19"/>
      <c r="C326" s="19"/>
      <c r="D326" s="21"/>
      <c r="E326" s="47"/>
      <c r="F326" s="19"/>
      <c r="G326" s="19"/>
      <c r="H326" s="19"/>
      <c r="I326" s="19"/>
      <c r="J326" s="19"/>
      <c r="K326" s="19"/>
      <c r="L326" s="19"/>
      <c r="M326" s="19"/>
    </row>
    <row r="327" spans="1:13" s="23" customFormat="1" ht="12" customHeight="1" x14ac:dyDescent="0.25">
      <c r="A327" s="19"/>
      <c r="B327" s="19"/>
      <c r="C327" s="19"/>
      <c r="D327" s="21"/>
      <c r="E327" s="47"/>
      <c r="F327" s="19"/>
      <c r="G327" s="19"/>
      <c r="H327" s="19"/>
      <c r="I327" s="19"/>
      <c r="J327" s="19"/>
      <c r="K327" s="19"/>
      <c r="L327" s="19"/>
      <c r="M327" s="19"/>
    </row>
    <row r="328" spans="1:13" s="23" customFormat="1" ht="12" customHeight="1" x14ac:dyDescent="0.25">
      <c r="A328" s="19"/>
      <c r="B328" s="19"/>
      <c r="C328" s="19"/>
      <c r="D328" s="21"/>
      <c r="E328" s="47"/>
      <c r="F328" s="19"/>
      <c r="G328" s="19"/>
      <c r="H328" s="19"/>
      <c r="I328" s="19"/>
      <c r="J328" s="19"/>
      <c r="K328" s="19"/>
      <c r="L328" s="19"/>
      <c r="M328" s="19"/>
    </row>
    <row r="329" spans="1:13" s="23" customFormat="1" ht="12" customHeight="1" x14ac:dyDescent="0.25">
      <c r="A329" s="19"/>
      <c r="B329" s="19"/>
      <c r="C329" s="19"/>
      <c r="D329" s="21"/>
      <c r="E329" s="47"/>
      <c r="F329" s="19"/>
      <c r="G329" s="19"/>
      <c r="H329" s="19"/>
      <c r="I329" s="19"/>
      <c r="J329" s="19"/>
      <c r="K329" s="19"/>
      <c r="L329" s="19"/>
      <c r="M329" s="19"/>
    </row>
    <row r="330" spans="1:13" s="23" customFormat="1" ht="12" customHeight="1" x14ac:dyDescent="0.25">
      <c r="A330" s="19"/>
      <c r="B330" s="19"/>
      <c r="C330" s="19"/>
      <c r="D330" s="21"/>
      <c r="E330" s="47"/>
      <c r="F330" s="19"/>
      <c r="G330" s="19"/>
      <c r="H330" s="19"/>
      <c r="I330" s="19"/>
      <c r="J330" s="19"/>
      <c r="K330" s="19"/>
      <c r="L330" s="19"/>
      <c r="M330" s="19"/>
    </row>
    <row r="331" spans="1:13" s="23" customFormat="1" ht="12" customHeight="1" x14ac:dyDescent="0.25">
      <c r="A331" s="19"/>
      <c r="B331" s="19"/>
      <c r="C331" s="19"/>
      <c r="D331" s="21"/>
      <c r="E331" s="47"/>
      <c r="F331" s="19"/>
      <c r="G331" s="19"/>
      <c r="H331" s="19"/>
      <c r="I331" s="19"/>
      <c r="J331" s="19"/>
      <c r="K331" s="19"/>
      <c r="L331" s="19"/>
      <c r="M331" s="19"/>
    </row>
    <row r="332" spans="1:13" s="23" customFormat="1" ht="12" customHeight="1" x14ac:dyDescent="0.25">
      <c r="A332" s="19"/>
      <c r="B332" s="19"/>
      <c r="C332" s="19"/>
      <c r="D332" s="21"/>
      <c r="E332" s="47"/>
      <c r="F332" s="19"/>
      <c r="G332" s="19"/>
      <c r="H332" s="19"/>
      <c r="I332" s="19"/>
      <c r="J332" s="19"/>
      <c r="K332" s="19"/>
      <c r="L332" s="19"/>
      <c r="M332" s="19"/>
    </row>
    <row r="333" spans="1:13" s="23" customFormat="1" ht="12" customHeight="1" x14ac:dyDescent="0.25">
      <c r="A333" s="19"/>
      <c r="B333" s="19"/>
      <c r="C333" s="19"/>
      <c r="D333" s="21"/>
      <c r="E333" s="47"/>
      <c r="F333" s="19"/>
      <c r="G333" s="19"/>
      <c r="H333" s="19"/>
      <c r="I333" s="19"/>
      <c r="J333" s="19"/>
      <c r="K333" s="19"/>
      <c r="L333" s="19"/>
      <c r="M333" s="19"/>
    </row>
    <row r="334" spans="1:13" s="23" customFormat="1" ht="12" customHeight="1" x14ac:dyDescent="0.25">
      <c r="A334" s="19"/>
      <c r="B334" s="19"/>
      <c r="C334" s="19"/>
      <c r="D334" s="21"/>
      <c r="E334" s="47"/>
      <c r="F334" s="19"/>
      <c r="G334" s="19"/>
      <c r="H334" s="19"/>
      <c r="I334" s="19"/>
      <c r="J334" s="19"/>
      <c r="K334" s="19"/>
      <c r="L334" s="19"/>
      <c r="M334" s="19"/>
    </row>
    <row r="335" spans="1:13" s="23" customFormat="1" x14ac:dyDescent="0.25">
      <c r="A335" s="19"/>
      <c r="B335" s="19"/>
      <c r="C335" s="19"/>
      <c r="D335" s="21"/>
      <c r="E335" s="47"/>
      <c r="F335" s="19"/>
      <c r="G335" s="19"/>
      <c r="H335" s="19"/>
      <c r="I335" s="19"/>
      <c r="J335" s="19"/>
      <c r="K335" s="19"/>
      <c r="L335" s="19"/>
      <c r="M335" s="19"/>
    </row>
    <row r="336" spans="1:13" s="23" customFormat="1" ht="12" customHeight="1" x14ac:dyDescent="0.25">
      <c r="A336" s="19"/>
      <c r="B336" s="19"/>
      <c r="C336" s="19"/>
      <c r="D336" s="21"/>
      <c r="E336" s="47"/>
      <c r="F336" s="19"/>
      <c r="G336" s="19"/>
      <c r="H336" s="19"/>
      <c r="I336" s="19"/>
      <c r="J336" s="19"/>
      <c r="K336" s="19"/>
      <c r="L336" s="19"/>
      <c r="M336" s="19"/>
    </row>
    <row r="337" spans="1:13" s="23" customFormat="1" ht="12" customHeight="1" x14ac:dyDescent="0.25">
      <c r="A337" s="19"/>
      <c r="B337" s="19"/>
      <c r="C337" s="19"/>
      <c r="D337" s="21"/>
      <c r="E337" s="47"/>
      <c r="F337" s="19"/>
      <c r="G337" s="19"/>
      <c r="H337" s="19"/>
      <c r="I337" s="19"/>
      <c r="J337" s="19"/>
      <c r="K337" s="19"/>
      <c r="L337" s="19"/>
      <c r="M337" s="19"/>
    </row>
    <row r="338" spans="1:13" s="23" customFormat="1" ht="12" customHeight="1" x14ac:dyDescent="0.25">
      <c r="A338" s="19"/>
      <c r="B338" s="19"/>
      <c r="C338" s="19"/>
      <c r="D338" s="21"/>
      <c r="E338" s="47"/>
      <c r="F338" s="19"/>
      <c r="G338" s="19"/>
      <c r="H338" s="19"/>
      <c r="I338" s="19"/>
      <c r="J338" s="19"/>
      <c r="K338" s="19"/>
      <c r="L338" s="19"/>
      <c r="M338" s="19"/>
    </row>
    <row r="339" spans="1:13" s="23" customFormat="1" ht="12" customHeight="1" x14ac:dyDescent="0.25">
      <c r="A339" s="19"/>
      <c r="B339" s="19"/>
      <c r="C339" s="19"/>
      <c r="D339" s="21"/>
      <c r="E339" s="47"/>
      <c r="F339" s="19"/>
      <c r="G339" s="19"/>
      <c r="H339" s="19"/>
      <c r="I339" s="19"/>
      <c r="J339" s="19"/>
      <c r="K339" s="19"/>
      <c r="L339" s="19"/>
      <c r="M339" s="19"/>
    </row>
    <row r="340" spans="1:13" s="23" customFormat="1" ht="12" customHeight="1" x14ac:dyDescent="0.25">
      <c r="A340" s="19"/>
      <c r="B340" s="19"/>
      <c r="C340" s="19"/>
      <c r="D340" s="21"/>
      <c r="E340" s="47"/>
      <c r="F340" s="19"/>
      <c r="G340" s="19"/>
      <c r="H340" s="19"/>
      <c r="I340" s="19"/>
      <c r="J340" s="19"/>
      <c r="K340" s="19"/>
      <c r="L340" s="19"/>
      <c r="M340" s="19"/>
    </row>
    <row r="341" spans="1:13" s="23" customFormat="1" ht="12" customHeight="1" x14ac:dyDescent="0.25">
      <c r="A341" s="19"/>
      <c r="B341" s="19"/>
      <c r="C341" s="19"/>
      <c r="D341" s="21"/>
      <c r="E341" s="47"/>
      <c r="F341" s="19"/>
      <c r="G341" s="19"/>
      <c r="H341" s="19"/>
      <c r="I341" s="19"/>
      <c r="J341" s="19"/>
      <c r="K341" s="19"/>
      <c r="L341" s="19"/>
      <c r="M341" s="19"/>
    </row>
    <row r="342" spans="1:13" s="23" customFormat="1" x14ac:dyDescent="0.25">
      <c r="A342" s="19"/>
      <c r="B342" s="19"/>
      <c r="C342" s="19"/>
      <c r="D342" s="21"/>
      <c r="E342" s="47"/>
      <c r="F342" s="19"/>
      <c r="G342" s="19"/>
      <c r="H342" s="19"/>
      <c r="I342" s="19"/>
      <c r="J342" s="19"/>
      <c r="K342" s="19"/>
      <c r="L342" s="19"/>
      <c r="M342" s="19"/>
    </row>
    <row r="343" spans="1:13" s="23" customFormat="1" ht="12" customHeight="1" x14ac:dyDescent="0.25">
      <c r="A343" s="19"/>
      <c r="B343" s="19"/>
      <c r="C343" s="19"/>
      <c r="D343" s="21"/>
      <c r="E343" s="47"/>
      <c r="F343" s="19"/>
      <c r="G343" s="19"/>
      <c r="H343" s="19"/>
      <c r="I343" s="19"/>
      <c r="J343" s="19"/>
      <c r="K343" s="19"/>
      <c r="L343" s="19"/>
      <c r="M343" s="19"/>
    </row>
    <row r="344" spans="1:13" s="23" customFormat="1" ht="12" customHeight="1" x14ac:dyDescent="0.25">
      <c r="A344" s="19"/>
      <c r="B344" s="19"/>
      <c r="C344" s="19"/>
      <c r="D344" s="21"/>
      <c r="E344" s="47"/>
      <c r="F344" s="19"/>
      <c r="G344" s="19"/>
      <c r="H344" s="19"/>
      <c r="I344" s="19"/>
      <c r="J344" s="19"/>
      <c r="K344" s="19"/>
      <c r="L344" s="19"/>
      <c r="M344" s="19"/>
    </row>
    <row r="345" spans="1:13" s="23" customFormat="1" ht="12" customHeight="1" x14ac:dyDescent="0.25">
      <c r="A345" s="19"/>
      <c r="B345" s="19"/>
      <c r="C345" s="19"/>
      <c r="D345" s="21"/>
      <c r="E345" s="47"/>
      <c r="F345" s="19"/>
      <c r="G345" s="19"/>
      <c r="H345" s="19"/>
      <c r="I345" s="19"/>
      <c r="J345" s="19"/>
      <c r="K345" s="19"/>
      <c r="L345" s="19"/>
      <c r="M345" s="19"/>
    </row>
    <row r="346" spans="1:13" s="23" customFormat="1" ht="12" customHeight="1" x14ac:dyDescent="0.25">
      <c r="A346" s="19"/>
      <c r="B346" s="19"/>
      <c r="C346" s="19"/>
      <c r="D346" s="21"/>
      <c r="E346" s="47"/>
      <c r="F346" s="19"/>
      <c r="G346" s="19"/>
      <c r="H346" s="19"/>
      <c r="I346" s="19"/>
      <c r="J346" s="19"/>
      <c r="K346" s="19"/>
      <c r="L346" s="19"/>
      <c r="M346" s="19"/>
    </row>
    <row r="347" spans="1:13" s="23" customFormat="1" ht="12" customHeight="1" x14ac:dyDescent="0.25">
      <c r="A347" s="19"/>
      <c r="B347" s="19"/>
      <c r="C347" s="19"/>
      <c r="D347" s="21"/>
      <c r="E347" s="47"/>
      <c r="F347" s="19"/>
      <c r="G347" s="19"/>
      <c r="H347" s="19"/>
      <c r="I347" s="19"/>
      <c r="J347" s="19"/>
      <c r="K347" s="19"/>
      <c r="L347" s="19"/>
      <c r="M347" s="19"/>
    </row>
    <row r="348" spans="1:13" s="23" customFormat="1" ht="12" customHeight="1" x14ac:dyDescent="0.25">
      <c r="A348" s="19"/>
      <c r="B348" s="19"/>
      <c r="C348" s="19"/>
      <c r="D348" s="21"/>
      <c r="E348" s="47"/>
      <c r="F348" s="19"/>
      <c r="G348" s="19"/>
      <c r="H348" s="19"/>
      <c r="I348" s="19"/>
      <c r="J348" s="19"/>
      <c r="K348" s="19"/>
      <c r="L348" s="19"/>
      <c r="M348" s="19"/>
    </row>
    <row r="349" spans="1:13" s="23" customFormat="1" ht="12" customHeight="1" x14ac:dyDescent="0.25">
      <c r="A349" s="19"/>
      <c r="B349" s="19"/>
      <c r="C349" s="19"/>
      <c r="D349" s="21"/>
      <c r="E349" s="47"/>
      <c r="F349" s="19"/>
      <c r="G349" s="19"/>
      <c r="H349" s="19"/>
      <c r="I349" s="19"/>
      <c r="J349" s="19"/>
      <c r="K349" s="19"/>
      <c r="L349" s="19"/>
      <c r="M349" s="19"/>
    </row>
    <row r="350" spans="1:13" s="23" customFormat="1" ht="12" customHeight="1" x14ac:dyDescent="0.25">
      <c r="A350" s="19"/>
      <c r="B350" s="19"/>
      <c r="C350" s="19"/>
      <c r="D350" s="21"/>
      <c r="E350" s="47"/>
      <c r="F350" s="19"/>
      <c r="G350" s="19"/>
      <c r="H350" s="19"/>
      <c r="I350" s="19"/>
      <c r="J350" s="19"/>
      <c r="K350" s="19"/>
      <c r="L350" s="19"/>
      <c r="M350" s="19"/>
    </row>
    <row r="351" spans="1:13" s="23" customFormat="1" ht="12" customHeight="1" x14ac:dyDescent="0.25">
      <c r="A351" s="19"/>
      <c r="B351" s="19"/>
      <c r="C351" s="19"/>
      <c r="D351" s="21"/>
      <c r="E351" s="47"/>
      <c r="F351" s="19"/>
      <c r="G351" s="19"/>
      <c r="H351" s="19"/>
      <c r="I351" s="19"/>
      <c r="J351" s="19"/>
      <c r="K351" s="19"/>
      <c r="L351" s="19"/>
      <c r="M351" s="19"/>
    </row>
    <row r="352" spans="1:13" s="23" customFormat="1" x14ac:dyDescent="0.25">
      <c r="A352" s="19"/>
      <c r="B352" s="19"/>
      <c r="C352" s="19"/>
      <c r="D352" s="21"/>
      <c r="E352" s="47"/>
      <c r="F352" s="19"/>
      <c r="G352" s="19"/>
      <c r="H352" s="19"/>
      <c r="I352" s="19"/>
      <c r="J352" s="19"/>
      <c r="K352" s="19"/>
      <c r="L352" s="19"/>
      <c r="M352" s="19"/>
    </row>
    <row r="353" spans="1:13" s="23" customFormat="1" ht="12" customHeight="1" x14ac:dyDescent="0.25">
      <c r="A353" s="19"/>
      <c r="B353" s="19"/>
      <c r="C353" s="19"/>
      <c r="D353" s="21"/>
      <c r="E353" s="47"/>
      <c r="F353" s="19"/>
      <c r="G353" s="19"/>
      <c r="H353" s="19"/>
      <c r="I353" s="19"/>
      <c r="J353" s="19"/>
      <c r="K353" s="19"/>
      <c r="L353" s="19"/>
      <c r="M353" s="19"/>
    </row>
    <row r="354" spans="1:13" s="23" customFormat="1" ht="12" customHeight="1" x14ac:dyDescent="0.25">
      <c r="A354" s="19"/>
      <c r="B354" s="19"/>
      <c r="C354" s="19"/>
      <c r="D354" s="21"/>
      <c r="E354" s="47"/>
      <c r="F354" s="19"/>
      <c r="G354" s="19"/>
      <c r="H354" s="19"/>
      <c r="I354" s="19"/>
      <c r="J354" s="19"/>
      <c r="K354" s="19"/>
      <c r="L354" s="19"/>
      <c r="M354" s="19"/>
    </row>
    <row r="355" spans="1:13" s="23" customFormat="1" ht="12" customHeight="1" x14ac:dyDescent="0.25">
      <c r="A355" s="19"/>
      <c r="B355" s="19"/>
      <c r="C355" s="19"/>
      <c r="D355" s="21"/>
      <c r="E355" s="47"/>
      <c r="F355" s="19"/>
      <c r="G355" s="19"/>
      <c r="H355" s="19"/>
      <c r="I355" s="19"/>
      <c r="J355" s="19"/>
      <c r="K355" s="19"/>
      <c r="L355" s="19"/>
      <c r="M355" s="19"/>
    </row>
    <row r="356" spans="1:13" s="23" customFormat="1" ht="12" customHeight="1" x14ac:dyDescent="0.25">
      <c r="A356" s="19"/>
      <c r="B356" s="19"/>
      <c r="C356" s="19"/>
      <c r="D356" s="21"/>
      <c r="E356" s="47"/>
      <c r="F356" s="19"/>
      <c r="G356" s="19"/>
      <c r="H356" s="19"/>
      <c r="I356" s="19"/>
      <c r="J356" s="19"/>
      <c r="K356" s="19"/>
      <c r="L356" s="19"/>
      <c r="M356" s="19"/>
    </row>
    <row r="357" spans="1:13" s="23" customFormat="1" ht="12" customHeight="1" x14ac:dyDescent="0.25">
      <c r="A357" s="19"/>
      <c r="B357" s="19"/>
      <c r="C357" s="19"/>
      <c r="D357" s="21"/>
      <c r="E357" s="47"/>
      <c r="F357" s="19"/>
      <c r="G357" s="19"/>
      <c r="H357" s="19"/>
      <c r="I357" s="19"/>
      <c r="J357" s="19"/>
      <c r="K357" s="19"/>
      <c r="L357" s="19"/>
      <c r="M357" s="19"/>
    </row>
    <row r="358" spans="1:13" s="23" customFormat="1" ht="12" customHeight="1" x14ac:dyDescent="0.25">
      <c r="A358" s="19"/>
      <c r="B358" s="19"/>
      <c r="C358" s="19"/>
      <c r="D358" s="21"/>
      <c r="E358" s="47"/>
      <c r="F358" s="19"/>
      <c r="G358" s="19"/>
      <c r="H358" s="19"/>
      <c r="I358" s="19"/>
      <c r="J358" s="19"/>
      <c r="K358" s="19"/>
      <c r="L358" s="19"/>
      <c r="M358" s="19"/>
    </row>
    <row r="359" spans="1:13" s="23" customFormat="1" ht="12" customHeight="1" x14ac:dyDescent="0.25">
      <c r="A359" s="19"/>
      <c r="B359" s="19"/>
      <c r="C359" s="19"/>
      <c r="D359" s="21"/>
      <c r="E359" s="47"/>
      <c r="F359" s="19"/>
      <c r="G359" s="19"/>
      <c r="H359" s="19"/>
      <c r="I359" s="19"/>
      <c r="J359" s="19"/>
      <c r="K359" s="19"/>
      <c r="L359" s="19"/>
      <c r="M359" s="19"/>
    </row>
    <row r="360" spans="1:13" s="23" customFormat="1" ht="12" customHeight="1" x14ac:dyDescent="0.25">
      <c r="A360" s="19"/>
      <c r="B360" s="19"/>
      <c r="C360" s="19"/>
      <c r="D360" s="21"/>
      <c r="E360" s="47"/>
      <c r="F360" s="19"/>
      <c r="G360" s="19"/>
      <c r="H360" s="19"/>
      <c r="I360" s="19"/>
      <c r="J360" s="19"/>
      <c r="K360" s="19"/>
      <c r="L360" s="19"/>
      <c r="M360" s="19"/>
    </row>
    <row r="361" spans="1:13" s="23" customFormat="1" ht="12" customHeight="1" x14ac:dyDescent="0.25">
      <c r="A361" s="19"/>
      <c r="B361" s="19"/>
      <c r="C361" s="19"/>
      <c r="D361" s="21"/>
      <c r="E361" s="47"/>
      <c r="F361" s="19"/>
      <c r="G361" s="19"/>
      <c r="H361" s="19"/>
      <c r="I361" s="19"/>
      <c r="J361" s="19"/>
      <c r="K361" s="19"/>
      <c r="L361" s="19"/>
      <c r="M361" s="19"/>
    </row>
    <row r="362" spans="1:13" s="23" customFormat="1" x14ac:dyDescent="0.25">
      <c r="A362" s="19"/>
      <c r="B362" s="19"/>
      <c r="C362" s="19"/>
      <c r="D362" s="21"/>
      <c r="E362" s="47"/>
      <c r="F362" s="19"/>
      <c r="G362" s="19"/>
      <c r="H362" s="19"/>
      <c r="I362" s="19"/>
      <c r="J362" s="19"/>
      <c r="K362" s="19"/>
      <c r="L362" s="19"/>
      <c r="M362" s="19"/>
    </row>
    <row r="363" spans="1:13" s="23" customFormat="1" ht="12" customHeight="1" x14ac:dyDescent="0.25">
      <c r="A363" s="19"/>
      <c r="B363" s="19"/>
      <c r="C363" s="19"/>
      <c r="D363" s="21"/>
      <c r="E363" s="47"/>
      <c r="F363" s="19"/>
      <c r="G363" s="19"/>
      <c r="H363" s="19"/>
      <c r="I363" s="19"/>
      <c r="J363" s="19"/>
      <c r="K363" s="19"/>
      <c r="L363" s="19"/>
      <c r="M363" s="19"/>
    </row>
    <row r="364" spans="1:13" s="23" customFormat="1" ht="12" customHeight="1" x14ac:dyDescent="0.25">
      <c r="A364" s="19"/>
      <c r="B364" s="19"/>
      <c r="C364" s="19"/>
      <c r="D364" s="21"/>
      <c r="E364" s="47"/>
      <c r="F364" s="19"/>
      <c r="G364" s="19"/>
      <c r="H364" s="19"/>
      <c r="I364" s="19"/>
      <c r="J364" s="19"/>
      <c r="K364" s="19"/>
      <c r="L364" s="19"/>
      <c r="M364" s="19"/>
    </row>
    <row r="365" spans="1:13" s="23" customFormat="1" x14ac:dyDescent="0.25">
      <c r="A365" s="19"/>
      <c r="B365" s="19"/>
      <c r="C365" s="19"/>
      <c r="D365" s="21"/>
      <c r="E365" s="47"/>
      <c r="F365" s="19"/>
      <c r="G365" s="19"/>
      <c r="H365" s="19"/>
      <c r="I365" s="19"/>
      <c r="J365" s="19"/>
      <c r="K365" s="19"/>
      <c r="L365" s="19"/>
      <c r="M365" s="19"/>
    </row>
    <row r="366" spans="1:13" s="23" customFormat="1" ht="12" customHeight="1" x14ac:dyDescent="0.25">
      <c r="A366" s="19"/>
      <c r="B366" s="19"/>
      <c r="C366" s="19"/>
      <c r="D366" s="21"/>
      <c r="E366" s="47"/>
      <c r="F366" s="19"/>
      <c r="G366" s="19"/>
      <c r="H366" s="19"/>
      <c r="I366" s="19"/>
      <c r="J366" s="19"/>
      <c r="K366" s="19"/>
      <c r="L366" s="19"/>
      <c r="M366" s="19"/>
    </row>
    <row r="367" spans="1:13" s="23" customFormat="1" ht="12" customHeight="1" x14ac:dyDescent="0.25">
      <c r="A367" s="19"/>
      <c r="B367" s="19"/>
      <c r="C367" s="19"/>
      <c r="D367" s="21"/>
      <c r="E367" s="47"/>
      <c r="F367" s="19"/>
      <c r="G367" s="19"/>
      <c r="H367" s="19"/>
      <c r="I367" s="19"/>
      <c r="J367" s="19"/>
      <c r="K367" s="19"/>
      <c r="L367" s="19"/>
      <c r="M367" s="19"/>
    </row>
    <row r="368" spans="1:13" s="23" customFormat="1" ht="12" customHeight="1" x14ac:dyDescent="0.25">
      <c r="A368" s="19"/>
      <c r="B368" s="19"/>
      <c r="C368" s="19"/>
      <c r="D368" s="21"/>
      <c r="E368" s="47"/>
      <c r="F368" s="19"/>
      <c r="G368" s="19"/>
      <c r="H368" s="19"/>
      <c r="I368" s="19"/>
      <c r="J368" s="19"/>
      <c r="K368" s="19"/>
      <c r="L368" s="19"/>
      <c r="M368" s="19"/>
    </row>
    <row r="369" spans="1:13" x14ac:dyDescent="0.25">
      <c r="A369" s="48"/>
      <c r="B369" s="3"/>
      <c r="C369" s="3"/>
      <c r="D369" s="7"/>
      <c r="E369" s="47"/>
      <c r="F369" s="19"/>
      <c r="G369" s="19"/>
      <c r="H369" s="19"/>
      <c r="I369" s="3"/>
      <c r="J369" s="3"/>
      <c r="K369" s="3"/>
      <c r="L369" s="3"/>
      <c r="M369" s="3"/>
    </row>
    <row r="370" spans="1:13" s="23" customFormat="1" x14ac:dyDescent="0.25">
      <c r="A370" s="19"/>
      <c r="B370" s="19"/>
      <c r="C370" s="19"/>
      <c r="D370" s="35"/>
      <c r="E370" s="47"/>
      <c r="F370" s="19"/>
      <c r="G370" s="19"/>
      <c r="H370" s="19"/>
      <c r="I370" s="19"/>
      <c r="J370" s="19"/>
      <c r="K370" s="19"/>
      <c r="L370" s="19"/>
      <c r="M370" s="19"/>
    </row>
    <row r="371" spans="1:13" s="23" customFormat="1" ht="12" customHeight="1" x14ac:dyDescent="0.25">
      <c r="A371" s="19"/>
      <c r="B371" s="19"/>
      <c r="C371" s="19"/>
      <c r="D371" s="21"/>
      <c r="E371" s="47"/>
      <c r="F371" s="19"/>
      <c r="G371" s="19"/>
      <c r="H371" s="19"/>
      <c r="I371" s="19"/>
      <c r="J371" s="19"/>
      <c r="K371" s="19"/>
      <c r="L371" s="19"/>
      <c r="M371" s="19"/>
    </row>
    <row r="372" spans="1:13" s="23" customFormat="1" ht="12" customHeight="1" x14ac:dyDescent="0.25">
      <c r="A372" s="19"/>
      <c r="B372" s="19"/>
      <c r="C372" s="19"/>
      <c r="D372" s="21"/>
      <c r="E372" s="47"/>
      <c r="F372" s="19"/>
      <c r="G372" s="19"/>
      <c r="H372" s="19"/>
      <c r="I372" s="19"/>
      <c r="J372" s="19"/>
      <c r="K372" s="19"/>
      <c r="L372" s="19"/>
      <c r="M372" s="19"/>
    </row>
    <row r="373" spans="1:13" s="23" customFormat="1" ht="12" customHeight="1" x14ac:dyDescent="0.25">
      <c r="A373" s="19"/>
      <c r="B373" s="19"/>
      <c r="C373" s="19"/>
      <c r="D373" s="21"/>
      <c r="E373" s="47"/>
      <c r="F373" s="19"/>
      <c r="G373" s="19"/>
      <c r="H373" s="19"/>
      <c r="I373" s="19"/>
      <c r="J373" s="19"/>
      <c r="K373" s="19"/>
      <c r="L373" s="19"/>
      <c r="M373" s="19"/>
    </row>
    <row r="374" spans="1:13" s="23" customFormat="1" ht="12" customHeight="1" x14ac:dyDescent="0.25">
      <c r="A374" s="19"/>
      <c r="B374" s="19"/>
      <c r="C374" s="19"/>
      <c r="D374" s="21"/>
      <c r="E374" s="47"/>
      <c r="F374" s="19"/>
      <c r="G374" s="19"/>
      <c r="H374" s="19"/>
      <c r="I374" s="19"/>
      <c r="J374" s="19"/>
      <c r="K374" s="19"/>
      <c r="L374" s="19"/>
      <c r="M374" s="19"/>
    </row>
    <row r="375" spans="1:13" s="23" customFormat="1" ht="12" customHeight="1" x14ac:dyDescent="0.25">
      <c r="A375" s="19"/>
      <c r="B375" s="19"/>
      <c r="C375" s="19"/>
      <c r="D375" s="21"/>
      <c r="E375" s="47"/>
      <c r="F375" s="19"/>
      <c r="G375" s="19"/>
      <c r="H375" s="19"/>
      <c r="I375" s="19"/>
      <c r="J375" s="19"/>
      <c r="K375" s="19"/>
      <c r="L375" s="19"/>
      <c r="M375" s="19"/>
    </row>
    <row r="376" spans="1:13" s="23" customFormat="1" ht="12" customHeight="1" x14ac:dyDescent="0.25">
      <c r="A376" s="19"/>
      <c r="B376" s="19"/>
      <c r="C376" s="19"/>
      <c r="D376" s="21"/>
      <c r="E376" s="47"/>
      <c r="F376" s="19"/>
      <c r="G376" s="19"/>
      <c r="H376" s="19"/>
      <c r="I376" s="19"/>
      <c r="J376" s="19"/>
      <c r="K376" s="19"/>
      <c r="L376" s="19"/>
      <c r="M376" s="19"/>
    </row>
    <row r="377" spans="1:13" s="23" customFormat="1" x14ac:dyDescent="0.25">
      <c r="A377" s="19"/>
      <c r="B377" s="19"/>
      <c r="C377" s="19"/>
      <c r="D377" s="21"/>
      <c r="E377" s="47"/>
      <c r="F377" s="19"/>
      <c r="G377" s="19"/>
      <c r="H377" s="19"/>
      <c r="I377" s="19"/>
      <c r="J377" s="19"/>
      <c r="K377" s="19"/>
      <c r="L377" s="19"/>
      <c r="M377" s="19"/>
    </row>
    <row r="378" spans="1:13" s="23" customFormat="1" ht="12" customHeight="1" x14ac:dyDescent="0.25">
      <c r="A378" s="19"/>
      <c r="B378" s="19"/>
      <c r="C378" s="19"/>
      <c r="D378" s="21"/>
      <c r="E378" s="47"/>
      <c r="F378" s="19"/>
      <c r="G378" s="19"/>
      <c r="H378" s="19"/>
      <c r="I378" s="19"/>
      <c r="J378" s="19"/>
      <c r="K378" s="19"/>
      <c r="L378" s="19"/>
      <c r="M378" s="19"/>
    </row>
    <row r="379" spans="1:13" s="23" customFormat="1" ht="12" customHeight="1" x14ac:dyDescent="0.25">
      <c r="A379" s="19"/>
      <c r="B379" s="19"/>
      <c r="C379" s="19"/>
      <c r="D379" s="21"/>
      <c r="E379" s="47"/>
      <c r="F379" s="19"/>
      <c r="G379" s="19"/>
      <c r="H379" s="19"/>
      <c r="I379" s="19"/>
      <c r="J379" s="19"/>
      <c r="K379" s="19"/>
      <c r="L379" s="19"/>
      <c r="M379" s="19"/>
    </row>
    <row r="380" spans="1:13" s="23" customFormat="1" ht="12" customHeight="1" x14ac:dyDescent="0.25">
      <c r="A380" s="19"/>
      <c r="B380" s="19"/>
      <c r="C380" s="19"/>
      <c r="D380" s="21"/>
      <c r="E380" s="47"/>
      <c r="F380" s="19"/>
      <c r="G380" s="19"/>
      <c r="H380" s="19"/>
      <c r="I380" s="19"/>
      <c r="J380" s="19"/>
      <c r="K380" s="19"/>
      <c r="L380" s="19"/>
      <c r="M380" s="19"/>
    </row>
    <row r="381" spans="1:13" s="23" customFormat="1" ht="12" customHeight="1" x14ac:dyDescent="0.25">
      <c r="A381" s="19"/>
      <c r="B381" s="19"/>
      <c r="C381" s="19"/>
      <c r="D381" s="21"/>
      <c r="E381" s="47"/>
      <c r="F381" s="19"/>
      <c r="G381" s="19"/>
      <c r="H381" s="19"/>
      <c r="I381" s="19"/>
      <c r="J381" s="19"/>
      <c r="K381" s="19"/>
      <c r="L381" s="19"/>
      <c r="M381" s="19"/>
    </row>
    <row r="382" spans="1:13" s="23" customFormat="1" ht="12" customHeight="1" x14ac:dyDescent="0.25">
      <c r="A382" s="19"/>
      <c r="B382" s="19"/>
      <c r="C382" s="19"/>
      <c r="D382" s="21"/>
      <c r="E382" s="47"/>
      <c r="F382" s="19"/>
      <c r="G382" s="19"/>
      <c r="H382" s="19"/>
      <c r="I382" s="19"/>
      <c r="J382" s="19"/>
      <c r="K382" s="19"/>
      <c r="L382" s="19"/>
      <c r="M382" s="19"/>
    </row>
    <row r="383" spans="1:13" s="23" customFormat="1" x14ac:dyDescent="0.25">
      <c r="A383" s="19"/>
      <c r="B383" s="19"/>
      <c r="C383" s="19"/>
      <c r="D383" s="21"/>
      <c r="E383" s="47"/>
      <c r="F383" s="19"/>
      <c r="G383" s="19"/>
      <c r="H383" s="19"/>
      <c r="I383" s="19"/>
      <c r="J383" s="19"/>
      <c r="K383" s="19"/>
      <c r="L383" s="19"/>
      <c r="M383" s="19"/>
    </row>
    <row r="384" spans="1:13" s="23" customFormat="1" ht="12" customHeight="1" x14ac:dyDescent="0.25">
      <c r="A384" s="19"/>
      <c r="B384" s="19"/>
      <c r="C384" s="19"/>
      <c r="D384" s="21"/>
      <c r="E384" s="47"/>
      <c r="F384" s="19"/>
      <c r="G384" s="19"/>
      <c r="H384" s="19"/>
      <c r="I384" s="19"/>
      <c r="J384" s="19"/>
      <c r="K384" s="19"/>
      <c r="L384" s="19"/>
      <c r="M384" s="19"/>
    </row>
    <row r="385" spans="1:13" s="23" customFormat="1" ht="12" customHeight="1" x14ac:dyDescent="0.25">
      <c r="A385" s="19"/>
      <c r="B385" s="19"/>
      <c r="C385" s="19"/>
      <c r="D385" s="21"/>
      <c r="E385" s="47"/>
      <c r="F385" s="19"/>
      <c r="G385" s="19"/>
      <c r="H385" s="19"/>
      <c r="I385" s="19"/>
      <c r="J385" s="19"/>
      <c r="K385" s="19"/>
      <c r="L385" s="19"/>
      <c r="M385" s="19"/>
    </row>
    <row r="386" spans="1:13" s="23" customFormat="1" ht="12" customHeight="1" x14ac:dyDescent="0.25">
      <c r="A386" s="19"/>
      <c r="B386" s="19"/>
      <c r="C386" s="19"/>
      <c r="D386" s="21"/>
      <c r="E386" s="47"/>
      <c r="F386" s="19"/>
      <c r="G386" s="19"/>
      <c r="H386" s="19"/>
      <c r="I386" s="19"/>
      <c r="J386" s="19"/>
      <c r="K386" s="19"/>
      <c r="L386" s="19"/>
      <c r="M386" s="19"/>
    </row>
    <row r="387" spans="1:13" x14ac:dyDescent="0.25">
      <c r="A387" s="48"/>
      <c r="B387" s="3"/>
      <c r="C387" s="3"/>
      <c r="D387" s="7"/>
      <c r="E387" s="47"/>
      <c r="F387" s="19"/>
      <c r="G387" s="19"/>
      <c r="H387" s="19"/>
      <c r="I387" s="3"/>
      <c r="J387" s="3"/>
      <c r="K387" s="3"/>
      <c r="L387" s="3"/>
      <c r="M387" s="3"/>
    </row>
    <row r="388" spans="1:13" s="23" customFormat="1" x14ac:dyDescent="0.25">
      <c r="A388" s="19"/>
      <c r="B388" s="19"/>
      <c r="C388" s="19"/>
      <c r="D388" s="21"/>
      <c r="E388" s="47"/>
      <c r="F388" s="19"/>
      <c r="G388" s="19"/>
      <c r="H388" s="19"/>
      <c r="I388" s="19"/>
      <c r="J388" s="19"/>
      <c r="K388" s="19"/>
      <c r="L388" s="19"/>
      <c r="M388" s="19"/>
    </row>
    <row r="389" spans="1:13" s="23" customFormat="1" ht="12" customHeight="1" x14ac:dyDescent="0.25">
      <c r="A389" s="19"/>
      <c r="B389" s="19"/>
      <c r="C389" s="19"/>
      <c r="D389" s="21"/>
      <c r="E389" s="47"/>
      <c r="F389" s="19"/>
      <c r="G389" s="19"/>
      <c r="H389" s="19"/>
      <c r="I389" s="19"/>
      <c r="J389" s="19"/>
      <c r="K389" s="19"/>
      <c r="L389" s="19"/>
      <c r="M389" s="19"/>
    </row>
    <row r="390" spans="1:13" s="23" customFormat="1" ht="12" customHeight="1" x14ac:dyDescent="0.25">
      <c r="A390" s="19"/>
      <c r="B390" s="19"/>
      <c r="C390" s="19"/>
      <c r="D390" s="21"/>
      <c r="E390" s="47"/>
      <c r="F390" s="19"/>
      <c r="G390" s="19"/>
      <c r="H390" s="19"/>
      <c r="I390" s="19"/>
      <c r="J390" s="19"/>
      <c r="K390" s="19"/>
      <c r="L390" s="19"/>
      <c r="M390" s="19"/>
    </row>
    <row r="391" spans="1:13" s="23" customFormat="1" ht="12" customHeight="1" x14ac:dyDescent="0.25">
      <c r="A391" s="19"/>
      <c r="B391" s="19"/>
      <c r="C391" s="19"/>
      <c r="D391" s="21"/>
      <c r="E391" s="47"/>
      <c r="F391" s="19"/>
      <c r="G391" s="19"/>
      <c r="H391" s="19"/>
      <c r="I391" s="19"/>
      <c r="J391" s="19"/>
      <c r="K391" s="19"/>
      <c r="L391" s="19"/>
      <c r="M391" s="19"/>
    </row>
    <row r="392" spans="1:13" s="23" customFormat="1" ht="12" customHeight="1" x14ac:dyDescent="0.25">
      <c r="A392" s="19"/>
      <c r="B392" s="19"/>
      <c r="C392" s="19"/>
      <c r="D392" s="21"/>
      <c r="E392" s="47"/>
      <c r="F392" s="19"/>
      <c r="G392" s="19"/>
      <c r="H392" s="19"/>
      <c r="I392" s="19"/>
      <c r="J392" s="19"/>
      <c r="K392" s="19"/>
      <c r="L392" s="19"/>
      <c r="M392" s="19"/>
    </row>
    <row r="393" spans="1:13" s="23" customFormat="1" ht="12" customHeight="1" x14ac:dyDescent="0.25">
      <c r="A393" s="19"/>
      <c r="B393" s="19"/>
      <c r="C393" s="19"/>
      <c r="D393" s="21"/>
      <c r="E393" s="47"/>
      <c r="F393" s="19"/>
      <c r="G393" s="19"/>
      <c r="H393" s="19"/>
      <c r="I393" s="19"/>
      <c r="J393" s="19"/>
      <c r="K393" s="19"/>
      <c r="L393" s="19"/>
      <c r="M393" s="19"/>
    </row>
    <row r="394" spans="1:13" s="23" customFormat="1" ht="12" customHeight="1" x14ac:dyDescent="0.25">
      <c r="A394" s="19"/>
      <c r="B394" s="19"/>
      <c r="C394" s="19"/>
      <c r="D394" s="21"/>
      <c r="E394" s="47"/>
      <c r="F394" s="19"/>
      <c r="G394" s="19"/>
      <c r="H394" s="19"/>
      <c r="I394" s="19"/>
      <c r="J394" s="19"/>
      <c r="K394" s="19"/>
      <c r="L394" s="19"/>
      <c r="M394" s="19"/>
    </row>
    <row r="395" spans="1:13" s="23" customFormat="1" ht="12" customHeight="1" x14ac:dyDescent="0.2">
      <c r="A395" s="19"/>
      <c r="B395" s="19"/>
      <c r="C395" s="19"/>
      <c r="D395" s="21"/>
      <c r="E395" s="49"/>
      <c r="F395" s="19"/>
      <c r="G395" s="19"/>
      <c r="H395" s="19"/>
      <c r="I395" s="19"/>
      <c r="J395" s="19"/>
      <c r="K395" s="19"/>
      <c r="L395" s="19"/>
      <c r="M395" s="19"/>
    </row>
    <row r="396" spans="1:13" s="23" customFormat="1" ht="12" customHeight="1" x14ac:dyDescent="0.2">
      <c r="A396" s="19"/>
      <c r="B396" s="19"/>
      <c r="C396" s="19"/>
      <c r="D396" s="21"/>
      <c r="E396" s="49"/>
      <c r="F396" s="19"/>
      <c r="G396" s="19"/>
      <c r="H396" s="19"/>
      <c r="I396" s="19"/>
      <c r="J396" s="19"/>
      <c r="K396" s="19"/>
      <c r="L396" s="19"/>
      <c r="M396" s="19"/>
    </row>
    <row r="397" spans="1:13" s="23" customFormat="1" ht="12" x14ac:dyDescent="0.2">
      <c r="A397" s="19"/>
      <c r="B397" s="19"/>
      <c r="C397" s="19"/>
      <c r="D397" s="21"/>
      <c r="E397" s="49"/>
      <c r="F397" s="19"/>
      <c r="G397" s="19"/>
      <c r="H397" s="19"/>
      <c r="I397" s="19"/>
      <c r="J397" s="19"/>
      <c r="K397" s="19"/>
      <c r="L397" s="19"/>
      <c r="M397" s="19"/>
    </row>
    <row r="398" spans="1:13" s="23" customFormat="1" ht="12" customHeight="1" x14ac:dyDescent="0.2">
      <c r="A398" s="19"/>
      <c r="B398" s="19"/>
      <c r="C398" s="19"/>
      <c r="D398" s="21"/>
      <c r="E398" s="49"/>
      <c r="F398" s="19"/>
      <c r="G398" s="19"/>
      <c r="H398" s="19"/>
      <c r="I398" s="19"/>
      <c r="J398" s="19"/>
      <c r="K398" s="19"/>
      <c r="L398" s="19"/>
      <c r="M398" s="19"/>
    </row>
    <row r="399" spans="1:13" s="23" customFormat="1" ht="12" customHeight="1" x14ac:dyDescent="0.2">
      <c r="A399" s="19"/>
      <c r="B399" s="19"/>
      <c r="C399" s="19"/>
      <c r="D399" s="21"/>
      <c r="E399" s="49"/>
      <c r="F399" s="19"/>
      <c r="G399" s="19"/>
      <c r="H399" s="19"/>
      <c r="I399" s="19"/>
      <c r="J399" s="19"/>
      <c r="K399" s="19"/>
      <c r="L399" s="19"/>
      <c r="M399" s="19"/>
    </row>
    <row r="400" spans="1:13" s="23" customFormat="1" ht="12" customHeight="1" x14ac:dyDescent="0.2">
      <c r="A400" s="19"/>
      <c r="B400" s="19"/>
      <c r="C400" s="19"/>
      <c r="D400" s="21"/>
      <c r="E400" s="49"/>
      <c r="F400" s="19"/>
      <c r="G400" s="19"/>
      <c r="H400" s="19"/>
      <c r="I400" s="19"/>
      <c r="J400" s="19"/>
      <c r="K400" s="19"/>
      <c r="L400" s="19"/>
      <c r="M400" s="19"/>
    </row>
    <row r="401" spans="1:13" s="23" customFormat="1" ht="12" customHeight="1" x14ac:dyDescent="0.2">
      <c r="A401" s="19"/>
      <c r="B401" s="19"/>
      <c r="C401" s="19"/>
      <c r="D401" s="21"/>
      <c r="E401" s="49"/>
      <c r="F401" s="19"/>
      <c r="G401" s="19"/>
      <c r="H401" s="19"/>
      <c r="I401" s="19"/>
      <c r="J401" s="19"/>
      <c r="K401" s="19"/>
      <c r="L401" s="19"/>
      <c r="M401" s="19"/>
    </row>
    <row r="402" spans="1:13" s="23" customFormat="1" ht="12" customHeight="1" x14ac:dyDescent="0.2">
      <c r="A402" s="19"/>
      <c r="B402" s="19"/>
      <c r="C402" s="19"/>
      <c r="D402" s="21"/>
      <c r="E402" s="49"/>
      <c r="F402" s="19"/>
      <c r="G402" s="19"/>
      <c r="H402" s="19"/>
      <c r="I402" s="19"/>
      <c r="J402" s="19"/>
      <c r="K402" s="19"/>
      <c r="L402" s="19"/>
      <c r="M402" s="19"/>
    </row>
    <row r="403" spans="1:13" s="23" customFormat="1" ht="12" customHeight="1" x14ac:dyDescent="0.2">
      <c r="A403" s="19"/>
      <c r="B403" s="19"/>
      <c r="C403" s="19"/>
      <c r="D403" s="21"/>
      <c r="E403" s="49"/>
      <c r="F403" s="19"/>
      <c r="G403" s="19"/>
      <c r="H403" s="19"/>
      <c r="I403" s="19"/>
      <c r="J403" s="19"/>
      <c r="K403" s="19"/>
      <c r="L403" s="19"/>
      <c r="M403" s="19"/>
    </row>
    <row r="404" spans="1:13" s="23" customFormat="1" ht="12" customHeight="1" x14ac:dyDescent="0.2">
      <c r="A404" s="19"/>
      <c r="B404" s="19"/>
      <c r="C404" s="19"/>
      <c r="D404" s="21"/>
      <c r="E404" s="49"/>
      <c r="F404" s="19"/>
      <c r="G404" s="19"/>
      <c r="H404" s="19"/>
      <c r="I404" s="19"/>
      <c r="J404" s="19"/>
      <c r="K404" s="19"/>
      <c r="L404" s="19"/>
      <c r="M404" s="19"/>
    </row>
    <row r="405" spans="1:13" s="23" customFormat="1" ht="12" customHeight="1" x14ac:dyDescent="0.2">
      <c r="A405" s="19"/>
      <c r="B405" s="19"/>
      <c r="C405" s="19"/>
      <c r="D405" s="21"/>
      <c r="E405" s="49"/>
      <c r="F405" s="19"/>
      <c r="G405" s="19"/>
      <c r="H405" s="19"/>
      <c r="I405" s="19"/>
      <c r="J405" s="19"/>
      <c r="K405" s="19"/>
      <c r="L405" s="19"/>
      <c r="M405" s="19"/>
    </row>
    <row r="406" spans="1:13" s="23" customFormat="1" ht="12" x14ac:dyDescent="0.2">
      <c r="A406" s="19"/>
      <c r="B406" s="19"/>
      <c r="C406" s="19"/>
      <c r="D406" s="21"/>
      <c r="E406" s="49"/>
      <c r="F406" s="19"/>
      <c r="G406" s="19"/>
      <c r="H406" s="19"/>
      <c r="I406" s="19"/>
      <c r="J406" s="19"/>
      <c r="K406" s="19"/>
      <c r="L406" s="19"/>
      <c r="M406" s="19"/>
    </row>
    <row r="407" spans="1:13" s="23" customFormat="1" ht="12" customHeight="1" x14ac:dyDescent="0.2">
      <c r="A407" s="19"/>
      <c r="B407" s="19"/>
      <c r="C407" s="19"/>
      <c r="D407" s="21"/>
      <c r="E407" s="49"/>
      <c r="F407" s="19"/>
      <c r="G407" s="19"/>
      <c r="H407" s="19"/>
      <c r="I407" s="19"/>
      <c r="J407" s="19"/>
      <c r="K407" s="19"/>
      <c r="L407" s="19"/>
      <c r="M407" s="19"/>
    </row>
    <row r="408" spans="1:13" s="23" customFormat="1" ht="12" customHeight="1" x14ac:dyDescent="0.2">
      <c r="A408" s="19"/>
      <c r="B408" s="19"/>
      <c r="C408" s="19"/>
      <c r="D408" s="21"/>
      <c r="E408" s="49"/>
      <c r="F408" s="19"/>
      <c r="G408" s="19"/>
      <c r="H408" s="19"/>
      <c r="I408" s="19"/>
      <c r="J408" s="19"/>
      <c r="K408" s="19"/>
      <c r="L408" s="19"/>
      <c r="M408" s="19"/>
    </row>
    <row r="409" spans="1:13" s="23" customFormat="1" ht="12" x14ac:dyDescent="0.2">
      <c r="A409" s="19"/>
      <c r="B409" s="19"/>
      <c r="C409" s="19"/>
      <c r="D409" s="21"/>
      <c r="E409" s="49"/>
      <c r="F409" s="19"/>
      <c r="G409" s="19"/>
      <c r="H409" s="19"/>
      <c r="I409" s="19"/>
      <c r="J409" s="19"/>
      <c r="K409" s="19"/>
      <c r="L409" s="19"/>
      <c r="M409" s="19"/>
    </row>
    <row r="410" spans="1:13" s="23" customFormat="1" ht="12" customHeight="1" x14ac:dyDescent="0.2">
      <c r="A410" s="19"/>
      <c r="B410" s="19"/>
      <c r="C410" s="19"/>
      <c r="D410" s="21"/>
      <c r="E410" s="49"/>
      <c r="F410" s="19"/>
      <c r="G410" s="19"/>
      <c r="H410" s="19"/>
      <c r="I410" s="19"/>
      <c r="J410" s="19"/>
      <c r="K410" s="19"/>
      <c r="L410" s="19"/>
      <c r="M410" s="19"/>
    </row>
    <row r="411" spans="1:13" s="23" customFormat="1" ht="12" customHeight="1" x14ac:dyDescent="0.2">
      <c r="A411" s="19"/>
      <c r="B411" s="19"/>
      <c r="C411" s="19"/>
      <c r="D411" s="21"/>
      <c r="E411" s="49"/>
      <c r="F411" s="19"/>
      <c r="G411" s="19"/>
      <c r="H411" s="19"/>
      <c r="I411" s="19"/>
      <c r="J411" s="19"/>
      <c r="K411" s="19"/>
      <c r="L411" s="19"/>
      <c r="M411" s="19"/>
    </row>
    <row r="412" spans="1:13" s="23" customFormat="1" ht="12" x14ac:dyDescent="0.2">
      <c r="A412" s="19"/>
      <c r="B412" s="19"/>
      <c r="C412" s="19"/>
      <c r="D412" s="21"/>
      <c r="E412" s="49"/>
      <c r="F412" s="19"/>
      <c r="G412" s="19"/>
      <c r="H412" s="19"/>
      <c r="I412" s="19"/>
      <c r="J412" s="19"/>
      <c r="K412" s="19"/>
      <c r="L412" s="19"/>
      <c r="M412" s="19"/>
    </row>
    <row r="413" spans="1:13" s="23" customFormat="1" ht="12" customHeight="1" x14ac:dyDescent="0.2">
      <c r="A413" s="19"/>
      <c r="B413" s="19"/>
      <c r="C413" s="19"/>
      <c r="D413" s="21"/>
      <c r="E413" s="49"/>
      <c r="F413" s="19"/>
      <c r="G413" s="19"/>
      <c r="H413" s="19"/>
      <c r="I413" s="19"/>
      <c r="J413" s="19"/>
      <c r="K413" s="19"/>
      <c r="L413" s="19"/>
      <c r="M413" s="19"/>
    </row>
    <row r="414" spans="1:13" s="23" customFormat="1" ht="12" x14ac:dyDescent="0.2">
      <c r="A414" s="19"/>
      <c r="B414" s="19"/>
      <c r="C414" s="19"/>
      <c r="D414" s="21"/>
      <c r="E414" s="49"/>
      <c r="F414" s="19"/>
      <c r="G414" s="19"/>
      <c r="H414" s="19"/>
      <c r="I414" s="19"/>
      <c r="J414" s="19"/>
      <c r="K414" s="19"/>
      <c r="L414" s="19"/>
      <c r="M414" s="19"/>
    </row>
    <row r="415" spans="1:13" s="23" customFormat="1" ht="12" customHeight="1" x14ac:dyDescent="0.2">
      <c r="A415" s="19"/>
      <c r="B415" s="19"/>
      <c r="C415" s="19"/>
      <c r="D415" s="21"/>
      <c r="E415" s="49"/>
      <c r="F415" s="19"/>
      <c r="G415" s="19"/>
      <c r="H415" s="19"/>
      <c r="I415" s="19"/>
      <c r="J415" s="19"/>
      <c r="K415" s="19"/>
      <c r="L415" s="19"/>
      <c r="M415" s="19"/>
    </row>
    <row r="416" spans="1:13" s="23" customFormat="1" ht="12" customHeight="1" x14ac:dyDescent="0.2">
      <c r="A416" s="19"/>
      <c r="B416" s="19"/>
      <c r="C416" s="19"/>
      <c r="D416" s="21"/>
      <c r="E416" s="49"/>
      <c r="F416" s="19"/>
      <c r="G416" s="19"/>
      <c r="H416" s="19"/>
      <c r="I416" s="19"/>
      <c r="J416" s="19"/>
      <c r="K416" s="19"/>
      <c r="L416" s="19"/>
      <c r="M416" s="19"/>
    </row>
    <row r="417" spans="1:13" s="23" customFormat="1" ht="12" x14ac:dyDescent="0.2">
      <c r="A417" s="19"/>
      <c r="B417" s="19"/>
      <c r="C417" s="19"/>
      <c r="D417" s="21"/>
      <c r="E417" s="49"/>
      <c r="F417" s="19"/>
      <c r="G417" s="19"/>
      <c r="H417" s="19"/>
      <c r="I417" s="19"/>
      <c r="J417" s="19"/>
      <c r="K417" s="19"/>
      <c r="L417" s="19"/>
      <c r="M417" s="19"/>
    </row>
    <row r="418" spans="1:13" ht="15" customHeight="1" x14ac:dyDescent="0.25">
      <c r="A418" s="3"/>
      <c r="B418" s="3"/>
      <c r="C418" s="3"/>
      <c r="D418" s="50"/>
      <c r="E418" s="49"/>
      <c r="F418" s="19"/>
      <c r="G418" s="19"/>
      <c r="H418" s="19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49"/>
      <c r="F419" s="19"/>
      <c r="G419" s="19"/>
      <c r="H419" s="19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49"/>
      <c r="F420" s="19"/>
      <c r="G420" s="19"/>
      <c r="H420" s="19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49"/>
      <c r="F421" s="19"/>
      <c r="G421" s="19"/>
      <c r="H421" s="19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49"/>
      <c r="F422" s="19"/>
      <c r="G422" s="19"/>
      <c r="H422" s="19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49"/>
      <c r="F423" s="19"/>
      <c r="G423" s="19"/>
      <c r="H423" s="19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49"/>
      <c r="F424" s="19"/>
      <c r="G424" s="19"/>
      <c r="H424" s="19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49"/>
      <c r="F425" s="19"/>
      <c r="G425" s="19"/>
      <c r="H425" s="19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49"/>
      <c r="F426" s="19"/>
      <c r="G426" s="19"/>
      <c r="H426" s="19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49"/>
      <c r="F427" s="19"/>
      <c r="G427" s="19"/>
      <c r="H427" s="19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49"/>
      <c r="F428" s="19"/>
      <c r="G428" s="19"/>
      <c r="H428" s="19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49"/>
      <c r="F429" s="19"/>
      <c r="G429" s="19"/>
      <c r="H429" s="19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49"/>
      <c r="F430" s="19"/>
      <c r="G430" s="19"/>
      <c r="H430" s="19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49"/>
      <c r="F431" s="19"/>
      <c r="G431" s="19"/>
      <c r="H431" s="19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49"/>
      <c r="F432" s="19"/>
      <c r="G432" s="19"/>
      <c r="H432" s="19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49"/>
      <c r="F433" s="19"/>
      <c r="G433" s="19"/>
      <c r="H433" s="19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49"/>
      <c r="F434" s="19"/>
      <c r="G434" s="19"/>
      <c r="H434" s="19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49"/>
      <c r="F435" s="19"/>
      <c r="G435" s="19"/>
      <c r="H435" s="19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49"/>
      <c r="F436" s="19"/>
      <c r="G436" s="19"/>
      <c r="H436" s="19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49"/>
      <c r="F437" s="19"/>
      <c r="G437" s="19"/>
      <c r="H437" s="19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49"/>
      <c r="F438" s="19"/>
      <c r="G438" s="19"/>
      <c r="H438" s="19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49"/>
      <c r="F439" s="19"/>
      <c r="G439" s="19"/>
      <c r="H439" s="19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49"/>
      <c r="F440" s="19"/>
      <c r="G440" s="19"/>
      <c r="H440" s="19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49"/>
      <c r="F441" s="19"/>
      <c r="G441" s="19"/>
      <c r="H441" s="19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49"/>
      <c r="F442" s="19"/>
      <c r="G442" s="19"/>
      <c r="H442" s="19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49"/>
      <c r="F443" s="19"/>
      <c r="G443" s="19"/>
      <c r="H443" s="19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49"/>
      <c r="F444" s="19"/>
      <c r="G444" s="19"/>
      <c r="H444" s="19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49"/>
      <c r="F445" s="19"/>
      <c r="G445" s="19"/>
      <c r="H445" s="19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49"/>
      <c r="F446" s="19"/>
      <c r="G446" s="19"/>
      <c r="H446" s="19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49"/>
      <c r="F447" s="19"/>
      <c r="G447" s="19"/>
      <c r="H447" s="19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49"/>
      <c r="F448" s="19"/>
      <c r="G448" s="19"/>
      <c r="H448" s="19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49"/>
      <c r="F449" s="19"/>
      <c r="G449" s="19"/>
      <c r="H449" s="19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49"/>
      <c r="F450" s="19"/>
      <c r="G450" s="19"/>
      <c r="H450" s="19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49"/>
      <c r="F451" s="19"/>
      <c r="G451" s="19"/>
      <c r="H451" s="19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49"/>
      <c r="F452" s="19"/>
      <c r="G452" s="19"/>
      <c r="H452" s="19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49"/>
      <c r="F453" s="19"/>
      <c r="G453" s="19"/>
      <c r="H453" s="19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49"/>
      <c r="F454" s="19"/>
      <c r="G454" s="19"/>
      <c r="H454" s="19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49"/>
      <c r="F455" s="19"/>
      <c r="G455" s="19"/>
      <c r="H455" s="19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49"/>
      <c r="F456" s="19"/>
      <c r="G456" s="19"/>
      <c r="H456" s="19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49"/>
      <c r="F457" s="19"/>
      <c r="G457" s="19"/>
      <c r="H457" s="19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49"/>
      <c r="F458" s="19"/>
      <c r="G458" s="19"/>
      <c r="H458" s="19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49"/>
      <c r="F459" s="19"/>
      <c r="G459" s="19"/>
      <c r="H459" s="19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49"/>
      <c r="F460" s="19"/>
      <c r="G460" s="19"/>
      <c r="H460" s="19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49"/>
      <c r="F461" s="19"/>
      <c r="G461" s="19"/>
      <c r="H461" s="19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49"/>
      <c r="F462" s="19"/>
      <c r="G462" s="19"/>
      <c r="H462" s="19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49"/>
      <c r="F463" s="19"/>
      <c r="G463" s="19"/>
      <c r="H463" s="19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49"/>
      <c r="F464" s="19"/>
      <c r="G464" s="19"/>
      <c r="H464" s="19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49"/>
      <c r="F465" s="19"/>
      <c r="G465" s="19"/>
      <c r="H465" s="19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49"/>
      <c r="F466" s="19"/>
      <c r="G466" s="19"/>
      <c r="H466" s="19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49"/>
      <c r="F467" s="19"/>
      <c r="G467" s="19"/>
      <c r="H467" s="19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49"/>
      <c r="F468" s="19"/>
      <c r="G468" s="19"/>
      <c r="H468" s="19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49"/>
      <c r="F469" s="19"/>
      <c r="G469" s="19"/>
      <c r="H469" s="19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49"/>
      <c r="F470" s="19"/>
      <c r="G470" s="19"/>
      <c r="H470" s="19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49"/>
      <c r="F471" s="19"/>
      <c r="G471" s="19"/>
      <c r="H471" s="19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49"/>
      <c r="F472" s="19"/>
      <c r="G472" s="19"/>
      <c r="H472" s="19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49"/>
      <c r="F473" s="19"/>
      <c r="G473" s="19"/>
      <c r="H473" s="19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49"/>
      <c r="F474" s="19"/>
      <c r="G474" s="19"/>
      <c r="H474" s="19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49"/>
      <c r="F475" s="19"/>
      <c r="G475" s="19"/>
      <c r="H475" s="19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49"/>
      <c r="F476" s="19"/>
      <c r="G476" s="19"/>
      <c r="H476" s="19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49"/>
      <c r="F477" s="19"/>
      <c r="G477" s="19"/>
      <c r="H477" s="19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49"/>
      <c r="F478" s="19"/>
      <c r="G478" s="19"/>
      <c r="H478" s="19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49"/>
      <c r="F479" s="19"/>
      <c r="G479" s="19"/>
      <c r="H479" s="19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49"/>
      <c r="F480" s="19"/>
      <c r="G480" s="19"/>
      <c r="H480" s="19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49"/>
      <c r="F481" s="19"/>
      <c r="G481" s="19"/>
      <c r="H481" s="19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49"/>
      <c r="F482" s="19"/>
      <c r="G482" s="19"/>
      <c r="H482" s="19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49"/>
      <c r="F483" s="19"/>
      <c r="G483" s="19"/>
      <c r="H483" s="19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47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47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47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47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47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47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47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47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47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47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47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47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47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47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47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47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47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47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47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47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47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47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47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47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47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47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47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47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47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47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47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47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47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47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47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47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47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47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47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47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47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47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47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47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47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47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47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47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47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47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47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47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47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47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47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47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47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47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47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47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47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47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47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47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47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47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47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47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47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47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47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47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47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47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47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47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47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47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47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47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47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47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47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47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47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47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47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47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47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47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47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47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47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47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47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47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47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47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47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47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47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47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47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47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47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47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47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47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47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47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47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47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47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47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47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47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47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47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47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47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47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47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47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47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47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47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47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47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47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47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47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47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47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47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47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47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47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47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47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47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47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47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47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47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47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47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47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47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47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47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47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47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47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47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47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47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47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47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47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47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47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47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47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47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47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47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47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47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47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47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47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47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47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47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47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47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47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47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47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47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47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47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47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47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47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47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47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47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47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47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47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47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47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47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47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47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47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47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47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47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47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47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47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47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47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47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47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47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47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47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47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47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47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47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47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47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47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47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47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47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47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47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47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47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47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47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47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47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47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47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47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47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47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47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47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47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47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47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47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47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47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47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47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47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47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47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47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47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47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47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47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47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47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47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47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47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47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47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47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47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47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47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47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47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47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47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47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47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47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47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47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47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47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47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47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47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47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47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47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47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47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47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47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47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47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47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47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47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47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47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47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47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47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47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47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47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47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47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47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47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47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47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47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47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47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47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47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47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47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47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47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47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47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47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47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47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47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47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47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47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47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47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47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47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47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47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47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47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47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47"/>
      <c r="F813" s="3"/>
      <c r="G813" s="3"/>
    </row>
    <row r="814" spans="1:13" x14ac:dyDescent="0.25">
      <c r="E814" s="47"/>
      <c r="F814" s="3"/>
      <c r="G814" s="3"/>
    </row>
    <row r="815" spans="1:13" x14ac:dyDescent="0.25">
      <c r="E815" s="47"/>
      <c r="F815" s="3"/>
      <c r="G815" s="3"/>
    </row>
    <row r="816" spans="1:13" x14ac:dyDescent="0.25">
      <c r="E816" s="47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tabSelected="1" zoomScale="90" zoomScaleNormal="90" workbookViewId="0">
      <pane xSplit="2" topLeftCell="C1" activePane="topRight" state="frozen"/>
      <selection activeCell="G14" sqref="G14"/>
      <selection pane="topRight" activeCell="C67" sqref="C67:E67"/>
    </sheetView>
  </sheetViews>
  <sheetFormatPr baseColWidth="10" defaultRowHeight="15" x14ac:dyDescent="0.25"/>
  <cols>
    <col min="1" max="1" width="2.85546875" customWidth="1"/>
    <col min="2" max="2" width="75" bestFit="1" customWidth="1"/>
    <col min="3" max="4" width="14.140625" bestFit="1" customWidth="1"/>
    <col min="5" max="5" width="15.28515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8" max="248" width="2.85546875" customWidth="1"/>
    <col min="249" max="249" width="75" bestFit="1" customWidth="1"/>
    <col min="250" max="254" width="14.140625" bestFit="1" customWidth="1"/>
    <col min="255" max="255" width="15.28515625" bestFit="1" customWidth="1"/>
    <col min="256" max="260" width="14.140625" bestFit="1" customWidth="1"/>
    <col min="261" max="261" width="15.28515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4" max="504" width="2.85546875" customWidth="1"/>
    <col min="505" max="505" width="75" bestFit="1" customWidth="1"/>
    <col min="506" max="510" width="14.140625" bestFit="1" customWidth="1"/>
    <col min="511" max="511" width="15.28515625" bestFit="1" customWidth="1"/>
    <col min="512" max="516" width="14.140625" bestFit="1" customWidth="1"/>
    <col min="517" max="517" width="15.28515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0" max="760" width="2.85546875" customWidth="1"/>
    <col min="761" max="761" width="75" bestFit="1" customWidth="1"/>
    <col min="762" max="766" width="14.140625" bestFit="1" customWidth="1"/>
    <col min="767" max="767" width="15.28515625" bestFit="1" customWidth="1"/>
    <col min="768" max="772" width="14.140625" bestFit="1" customWidth="1"/>
    <col min="773" max="773" width="15.28515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6" max="1016" width="2.85546875" customWidth="1"/>
    <col min="1017" max="1017" width="75" bestFit="1" customWidth="1"/>
    <col min="1018" max="1022" width="14.140625" bestFit="1" customWidth="1"/>
    <col min="1023" max="1023" width="15.28515625" bestFit="1" customWidth="1"/>
    <col min="1024" max="1028" width="14.140625" bestFit="1" customWidth="1"/>
    <col min="1029" max="1029" width="15.28515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2" max="1272" width="2.85546875" customWidth="1"/>
    <col min="1273" max="1273" width="75" bestFit="1" customWidth="1"/>
    <col min="1274" max="1278" width="14.140625" bestFit="1" customWidth="1"/>
    <col min="1279" max="1279" width="15.28515625" bestFit="1" customWidth="1"/>
    <col min="1280" max="1284" width="14.140625" bestFit="1" customWidth="1"/>
    <col min="1285" max="1285" width="15.28515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8" max="1528" width="2.85546875" customWidth="1"/>
    <col min="1529" max="1529" width="75" bestFit="1" customWidth="1"/>
    <col min="1530" max="1534" width="14.140625" bestFit="1" customWidth="1"/>
    <col min="1535" max="1535" width="15.28515625" bestFit="1" customWidth="1"/>
    <col min="1536" max="1540" width="14.140625" bestFit="1" customWidth="1"/>
    <col min="1541" max="1541" width="15.28515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4" max="1784" width="2.85546875" customWidth="1"/>
    <col min="1785" max="1785" width="75" bestFit="1" customWidth="1"/>
    <col min="1786" max="1790" width="14.140625" bestFit="1" customWidth="1"/>
    <col min="1791" max="1791" width="15.28515625" bestFit="1" customWidth="1"/>
    <col min="1792" max="1796" width="14.140625" bestFit="1" customWidth="1"/>
    <col min="1797" max="1797" width="15.28515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0" max="2040" width="2.85546875" customWidth="1"/>
    <col min="2041" max="2041" width="75" bestFit="1" customWidth="1"/>
    <col min="2042" max="2046" width="14.140625" bestFit="1" customWidth="1"/>
    <col min="2047" max="2047" width="15.28515625" bestFit="1" customWidth="1"/>
    <col min="2048" max="2052" width="14.140625" bestFit="1" customWidth="1"/>
    <col min="2053" max="2053" width="15.28515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6" max="2296" width="2.85546875" customWidth="1"/>
    <col min="2297" max="2297" width="75" bestFit="1" customWidth="1"/>
    <col min="2298" max="2302" width="14.140625" bestFit="1" customWidth="1"/>
    <col min="2303" max="2303" width="15.28515625" bestFit="1" customWidth="1"/>
    <col min="2304" max="2308" width="14.140625" bestFit="1" customWidth="1"/>
    <col min="2309" max="2309" width="15.28515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2" max="2552" width="2.85546875" customWidth="1"/>
    <col min="2553" max="2553" width="75" bestFit="1" customWidth="1"/>
    <col min="2554" max="2558" width="14.140625" bestFit="1" customWidth="1"/>
    <col min="2559" max="2559" width="15.28515625" bestFit="1" customWidth="1"/>
    <col min="2560" max="2564" width="14.140625" bestFit="1" customWidth="1"/>
    <col min="2565" max="2565" width="15.28515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8" max="2808" width="2.85546875" customWidth="1"/>
    <col min="2809" max="2809" width="75" bestFit="1" customWidth="1"/>
    <col min="2810" max="2814" width="14.140625" bestFit="1" customWidth="1"/>
    <col min="2815" max="2815" width="15.28515625" bestFit="1" customWidth="1"/>
    <col min="2816" max="2820" width="14.140625" bestFit="1" customWidth="1"/>
    <col min="2821" max="2821" width="15.28515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4" max="3064" width="2.85546875" customWidth="1"/>
    <col min="3065" max="3065" width="75" bestFit="1" customWidth="1"/>
    <col min="3066" max="3070" width="14.140625" bestFit="1" customWidth="1"/>
    <col min="3071" max="3071" width="15.28515625" bestFit="1" customWidth="1"/>
    <col min="3072" max="3076" width="14.140625" bestFit="1" customWidth="1"/>
    <col min="3077" max="3077" width="15.28515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0" max="3320" width="2.85546875" customWidth="1"/>
    <col min="3321" max="3321" width="75" bestFit="1" customWidth="1"/>
    <col min="3322" max="3326" width="14.140625" bestFit="1" customWidth="1"/>
    <col min="3327" max="3327" width="15.28515625" bestFit="1" customWidth="1"/>
    <col min="3328" max="3332" width="14.140625" bestFit="1" customWidth="1"/>
    <col min="3333" max="3333" width="15.28515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6" max="3576" width="2.85546875" customWidth="1"/>
    <col min="3577" max="3577" width="75" bestFit="1" customWidth="1"/>
    <col min="3578" max="3582" width="14.140625" bestFit="1" customWidth="1"/>
    <col min="3583" max="3583" width="15.28515625" bestFit="1" customWidth="1"/>
    <col min="3584" max="3588" width="14.140625" bestFit="1" customWidth="1"/>
    <col min="3589" max="3589" width="15.28515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2" max="3832" width="2.85546875" customWidth="1"/>
    <col min="3833" max="3833" width="75" bestFit="1" customWidth="1"/>
    <col min="3834" max="3838" width="14.140625" bestFit="1" customWidth="1"/>
    <col min="3839" max="3839" width="15.28515625" bestFit="1" customWidth="1"/>
    <col min="3840" max="3844" width="14.140625" bestFit="1" customWidth="1"/>
    <col min="3845" max="3845" width="15.28515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8" max="4088" width="2.85546875" customWidth="1"/>
    <col min="4089" max="4089" width="75" bestFit="1" customWidth="1"/>
    <col min="4090" max="4094" width="14.140625" bestFit="1" customWidth="1"/>
    <col min="4095" max="4095" width="15.28515625" bestFit="1" customWidth="1"/>
    <col min="4096" max="4100" width="14.140625" bestFit="1" customWidth="1"/>
    <col min="4101" max="4101" width="15.28515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4" max="4344" width="2.85546875" customWidth="1"/>
    <col min="4345" max="4345" width="75" bestFit="1" customWidth="1"/>
    <col min="4346" max="4350" width="14.140625" bestFit="1" customWidth="1"/>
    <col min="4351" max="4351" width="15.28515625" bestFit="1" customWidth="1"/>
    <col min="4352" max="4356" width="14.140625" bestFit="1" customWidth="1"/>
    <col min="4357" max="4357" width="15.28515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0" max="4600" width="2.85546875" customWidth="1"/>
    <col min="4601" max="4601" width="75" bestFit="1" customWidth="1"/>
    <col min="4602" max="4606" width="14.140625" bestFit="1" customWidth="1"/>
    <col min="4607" max="4607" width="15.28515625" bestFit="1" customWidth="1"/>
    <col min="4608" max="4612" width="14.140625" bestFit="1" customWidth="1"/>
    <col min="4613" max="4613" width="15.28515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6" max="4856" width="2.85546875" customWidth="1"/>
    <col min="4857" max="4857" width="75" bestFit="1" customWidth="1"/>
    <col min="4858" max="4862" width="14.140625" bestFit="1" customWidth="1"/>
    <col min="4863" max="4863" width="15.28515625" bestFit="1" customWidth="1"/>
    <col min="4864" max="4868" width="14.140625" bestFit="1" customWidth="1"/>
    <col min="4869" max="4869" width="15.28515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2" max="5112" width="2.85546875" customWidth="1"/>
    <col min="5113" max="5113" width="75" bestFit="1" customWidth="1"/>
    <col min="5114" max="5118" width="14.140625" bestFit="1" customWidth="1"/>
    <col min="5119" max="5119" width="15.28515625" bestFit="1" customWidth="1"/>
    <col min="5120" max="5124" width="14.140625" bestFit="1" customWidth="1"/>
    <col min="5125" max="5125" width="15.28515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8" max="5368" width="2.85546875" customWidth="1"/>
    <col min="5369" max="5369" width="75" bestFit="1" customWidth="1"/>
    <col min="5370" max="5374" width="14.140625" bestFit="1" customWidth="1"/>
    <col min="5375" max="5375" width="15.28515625" bestFit="1" customWidth="1"/>
    <col min="5376" max="5380" width="14.140625" bestFit="1" customWidth="1"/>
    <col min="5381" max="5381" width="15.28515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4" max="5624" width="2.85546875" customWidth="1"/>
    <col min="5625" max="5625" width="75" bestFit="1" customWidth="1"/>
    <col min="5626" max="5630" width="14.140625" bestFit="1" customWidth="1"/>
    <col min="5631" max="5631" width="15.28515625" bestFit="1" customWidth="1"/>
    <col min="5632" max="5636" width="14.140625" bestFit="1" customWidth="1"/>
    <col min="5637" max="5637" width="15.28515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0" max="5880" width="2.85546875" customWidth="1"/>
    <col min="5881" max="5881" width="75" bestFit="1" customWidth="1"/>
    <col min="5882" max="5886" width="14.140625" bestFit="1" customWidth="1"/>
    <col min="5887" max="5887" width="15.28515625" bestFit="1" customWidth="1"/>
    <col min="5888" max="5892" width="14.140625" bestFit="1" customWidth="1"/>
    <col min="5893" max="5893" width="15.28515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6" max="6136" width="2.85546875" customWidth="1"/>
    <col min="6137" max="6137" width="75" bestFit="1" customWidth="1"/>
    <col min="6138" max="6142" width="14.140625" bestFit="1" customWidth="1"/>
    <col min="6143" max="6143" width="15.28515625" bestFit="1" customWidth="1"/>
    <col min="6144" max="6148" width="14.140625" bestFit="1" customWidth="1"/>
    <col min="6149" max="6149" width="15.28515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2" max="6392" width="2.85546875" customWidth="1"/>
    <col min="6393" max="6393" width="75" bestFit="1" customWidth="1"/>
    <col min="6394" max="6398" width="14.140625" bestFit="1" customWidth="1"/>
    <col min="6399" max="6399" width="15.28515625" bestFit="1" customWidth="1"/>
    <col min="6400" max="6404" width="14.140625" bestFit="1" customWidth="1"/>
    <col min="6405" max="6405" width="15.28515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8" max="6648" width="2.85546875" customWidth="1"/>
    <col min="6649" max="6649" width="75" bestFit="1" customWidth="1"/>
    <col min="6650" max="6654" width="14.140625" bestFit="1" customWidth="1"/>
    <col min="6655" max="6655" width="15.28515625" bestFit="1" customWidth="1"/>
    <col min="6656" max="6660" width="14.140625" bestFit="1" customWidth="1"/>
    <col min="6661" max="6661" width="15.28515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4" max="6904" width="2.85546875" customWidth="1"/>
    <col min="6905" max="6905" width="75" bestFit="1" customWidth="1"/>
    <col min="6906" max="6910" width="14.140625" bestFit="1" customWidth="1"/>
    <col min="6911" max="6911" width="15.28515625" bestFit="1" customWidth="1"/>
    <col min="6912" max="6916" width="14.140625" bestFit="1" customWidth="1"/>
    <col min="6917" max="6917" width="15.28515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0" max="7160" width="2.85546875" customWidth="1"/>
    <col min="7161" max="7161" width="75" bestFit="1" customWidth="1"/>
    <col min="7162" max="7166" width="14.140625" bestFit="1" customWidth="1"/>
    <col min="7167" max="7167" width="15.28515625" bestFit="1" customWidth="1"/>
    <col min="7168" max="7172" width="14.140625" bestFit="1" customWidth="1"/>
    <col min="7173" max="7173" width="15.28515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6" max="7416" width="2.85546875" customWidth="1"/>
    <col min="7417" max="7417" width="75" bestFit="1" customWidth="1"/>
    <col min="7418" max="7422" width="14.140625" bestFit="1" customWidth="1"/>
    <col min="7423" max="7423" width="15.28515625" bestFit="1" customWidth="1"/>
    <col min="7424" max="7428" width="14.140625" bestFit="1" customWidth="1"/>
    <col min="7429" max="7429" width="15.28515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2" max="7672" width="2.85546875" customWidth="1"/>
    <col min="7673" max="7673" width="75" bestFit="1" customWidth="1"/>
    <col min="7674" max="7678" width="14.140625" bestFit="1" customWidth="1"/>
    <col min="7679" max="7679" width="15.28515625" bestFit="1" customWidth="1"/>
    <col min="7680" max="7684" width="14.140625" bestFit="1" customWidth="1"/>
    <col min="7685" max="7685" width="15.28515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8" max="7928" width="2.85546875" customWidth="1"/>
    <col min="7929" max="7929" width="75" bestFit="1" customWidth="1"/>
    <col min="7930" max="7934" width="14.140625" bestFit="1" customWidth="1"/>
    <col min="7935" max="7935" width="15.28515625" bestFit="1" customWidth="1"/>
    <col min="7936" max="7940" width="14.140625" bestFit="1" customWidth="1"/>
    <col min="7941" max="7941" width="15.28515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4" max="8184" width="2.85546875" customWidth="1"/>
    <col min="8185" max="8185" width="75" bestFit="1" customWidth="1"/>
    <col min="8186" max="8190" width="14.140625" bestFit="1" customWidth="1"/>
    <col min="8191" max="8191" width="15.28515625" bestFit="1" customWidth="1"/>
    <col min="8192" max="8196" width="14.140625" bestFit="1" customWidth="1"/>
    <col min="8197" max="8197" width="15.28515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0" max="8440" width="2.85546875" customWidth="1"/>
    <col min="8441" max="8441" width="75" bestFit="1" customWidth="1"/>
    <col min="8442" max="8446" width="14.140625" bestFit="1" customWidth="1"/>
    <col min="8447" max="8447" width="15.28515625" bestFit="1" customWidth="1"/>
    <col min="8448" max="8452" width="14.140625" bestFit="1" customWidth="1"/>
    <col min="8453" max="8453" width="15.28515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6" max="8696" width="2.85546875" customWidth="1"/>
    <col min="8697" max="8697" width="75" bestFit="1" customWidth="1"/>
    <col min="8698" max="8702" width="14.140625" bestFit="1" customWidth="1"/>
    <col min="8703" max="8703" width="15.28515625" bestFit="1" customWidth="1"/>
    <col min="8704" max="8708" width="14.140625" bestFit="1" customWidth="1"/>
    <col min="8709" max="8709" width="15.28515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2" max="8952" width="2.85546875" customWidth="1"/>
    <col min="8953" max="8953" width="75" bestFit="1" customWidth="1"/>
    <col min="8954" max="8958" width="14.140625" bestFit="1" customWidth="1"/>
    <col min="8959" max="8959" width="15.28515625" bestFit="1" customWidth="1"/>
    <col min="8960" max="8964" width="14.140625" bestFit="1" customWidth="1"/>
    <col min="8965" max="8965" width="15.28515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8" max="9208" width="2.85546875" customWidth="1"/>
    <col min="9209" max="9209" width="75" bestFit="1" customWidth="1"/>
    <col min="9210" max="9214" width="14.140625" bestFit="1" customWidth="1"/>
    <col min="9215" max="9215" width="15.28515625" bestFit="1" customWidth="1"/>
    <col min="9216" max="9220" width="14.140625" bestFit="1" customWidth="1"/>
    <col min="9221" max="9221" width="15.28515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4" max="9464" width="2.85546875" customWidth="1"/>
    <col min="9465" max="9465" width="75" bestFit="1" customWidth="1"/>
    <col min="9466" max="9470" width="14.140625" bestFit="1" customWidth="1"/>
    <col min="9471" max="9471" width="15.28515625" bestFit="1" customWidth="1"/>
    <col min="9472" max="9476" width="14.140625" bestFit="1" customWidth="1"/>
    <col min="9477" max="9477" width="15.28515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0" max="9720" width="2.85546875" customWidth="1"/>
    <col min="9721" max="9721" width="75" bestFit="1" customWidth="1"/>
    <col min="9722" max="9726" width="14.140625" bestFit="1" customWidth="1"/>
    <col min="9727" max="9727" width="15.28515625" bestFit="1" customWidth="1"/>
    <col min="9728" max="9732" width="14.140625" bestFit="1" customWidth="1"/>
    <col min="9733" max="9733" width="15.28515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6" max="9976" width="2.85546875" customWidth="1"/>
    <col min="9977" max="9977" width="75" bestFit="1" customWidth="1"/>
    <col min="9978" max="9982" width="14.140625" bestFit="1" customWidth="1"/>
    <col min="9983" max="9983" width="15.28515625" bestFit="1" customWidth="1"/>
    <col min="9984" max="9988" width="14.140625" bestFit="1" customWidth="1"/>
    <col min="9989" max="9989" width="15.28515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2" max="10232" width="2.85546875" customWidth="1"/>
    <col min="10233" max="10233" width="75" bestFit="1" customWidth="1"/>
    <col min="10234" max="10238" width="14.140625" bestFit="1" customWidth="1"/>
    <col min="10239" max="10239" width="15.28515625" bestFit="1" customWidth="1"/>
    <col min="10240" max="10244" width="14.140625" bestFit="1" customWidth="1"/>
    <col min="10245" max="10245" width="15.28515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8" max="10488" width="2.85546875" customWidth="1"/>
    <col min="10489" max="10489" width="75" bestFit="1" customWidth="1"/>
    <col min="10490" max="10494" width="14.140625" bestFit="1" customWidth="1"/>
    <col min="10495" max="10495" width="15.28515625" bestFit="1" customWidth="1"/>
    <col min="10496" max="10500" width="14.140625" bestFit="1" customWidth="1"/>
    <col min="10501" max="10501" width="15.28515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4" max="10744" width="2.85546875" customWidth="1"/>
    <col min="10745" max="10745" width="75" bestFit="1" customWidth="1"/>
    <col min="10746" max="10750" width="14.140625" bestFit="1" customWidth="1"/>
    <col min="10751" max="10751" width="15.28515625" bestFit="1" customWidth="1"/>
    <col min="10752" max="10756" width="14.140625" bestFit="1" customWidth="1"/>
    <col min="10757" max="10757" width="15.28515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0" max="11000" width="2.85546875" customWidth="1"/>
    <col min="11001" max="11001" width="75" bestFit="1" customWidth="1"/>
    <col min="11002" max="11006" width="14.140625" bestFit="1" customWidth="1"/>
    <col min="11007" max="11007" width="15.28515625" bestFit="1" customWidth="1"/>
    <col min="11008" max="11012" width="14.140625" bestFit="1" customWidth="1"/>
    <col min="11013" max="11013" width="15.28515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6" max="11256" width="2.85546875" customWidth="1"/>
    <col min="11257" max="11257" width="75" bestFit="1" customWidth="1"/>
    <col min="11258" max="11262" width="14.140625" bestFit="1" customWidth="1"/>
    <col min="11263" max="11263" width="15.28515625" bestFit="1" customWidth="1"/>
    <col min="11264" max="11268" width="14.140625" bestFit="1" customWidth="1"/>
    <col min="11269" max="11269" width="15.28515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2" max="11512" width="2.85546875" customWidth="1"/>
    <col min="11513" max="11513" width="75" bestFit="1" customWidth="1"/>
    <col min="11514" max="11518" width="14.140625" bestFit="1" customWidth="1"/>
    <col min="11519" max="11519" width="15.28515625" bestFit="1" customWidth="1"/>
    <col min="11520" max="11524" width="14.140625" bestFit="1" customWidth="1"/>
    <col min="11525" max="11525" width="15.28515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8" max="11768" width="2.85546875" customWidth="1"/>
    <col min="11769" max="11769" width="75" bestFit="1" customWidth="1"/>
    <col min="11770" max="11774" width="14.140625" bestFit="1" customWidth="1"/>
    <col min="11775" max="11775" width="15.28515625" bestFit="1" customWidth="1"/>
    <col min="11776" max="11780" width="14.140625" bestFit="1" customWidth="1"/>
    <col min="11781" max="11781" width="15.28515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4" max="12024" width="2.85546875" customWidth="1"/>
    <col min="12025" max="12025" width="75" bestFit="1" customWidth="1"/>
    <col min="12026" max="12030" width="14.140625" bestFit="1" customWidth="1"/>
    <col min="12031" max="12031" width="15.28515625" bestFit="1" customWidth="1"/>
    <col min="12032" max="12036" width="14.140625" bestFit="1" customWidth="1"/>
    <col min="12037" max="12037" width="15.28515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0" max="12280" width="2.85546875" customWidth="1"/>
    <col min="12281" max="12281" width="75" bestFit="1" customWidth="1"/>
    <col min="12282" max="12286" width="14.140625" bestFit="1" customWidth="1"/>
    <col min="12287" max="12287" width="15.28515625" bestFit="1" customWidth="1"/>
    <col min="12288" max="12292" width="14.140625" bestFit="1" customWidth="1"/>
    <col min="12293" max="12293" width="15.28515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6" max="12536" width="2.85546875" customWidth="1"/>
    <col min="12537" max="12537" width="75" bestFit="1" customWidth="1"/>
    <col min="12538" max="12542" width="14.140625" bestFit="1" customWidth="1"/>
    <col min="12543" max="12543" width="15.28515625" bestFit="1" customWidth="1"/>
    <col min="12544" max="12548" width="14.140625" bestFit="1" customWidth="1"/>
    <col min="12549" max="12549" width="15.28515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2" max="12792" width="2.85546875" customWidth="1"/>
    <col min="12793" max="12793" width="75" bestFit="1" customWidth="1"/>
    <col min="12794" max="12798" width="14.140625" bestFit="1" customWidth="1"/>
    <col min="12799" max="12799" width="15.28515625" bestFit="1" customWidth="1"/>
    <col min="12800" max="12804" width="14.140625" bestFit="1" customWidth="1"/>
    <col min="12805" max="12805" width="15.28515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8" max="13048" width="2.85546875" customWidth="1"/>
    <col min="13049" max="13049" width="75" bestFit="1" customWidth="1"/>
    <col min="13050" max="13054" width="14.140625" bestFit="1" customWidth="1"/>
    <col min="13055" max="13055" width="15.28515625" bestFit="1" customWidth="1"/>
    <col min="13056" max="13060" width="14.140625" bestFit="1" customWidth="1"/>
    <col min="13061" max="13061" width="15.28515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4" max="13304" width="2.85546875" customWidth="1"/>
    <col min="13305" max="13305" width="75" bestFit="1" customWidth="1"/>
    <col min="13306" max="13310" width="14.140625" bestFit="1" customWidth="1"/>
    <col min="13311" max="13311" width="15.28515625" bestFit="1" customWidth="1"/>
    <col min="13312" max="13316" width="14.140625" bestFit="1" customWidth="1"/>
    <col min="13317" max="13317" width="15.28515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0" max="13560" width="2.85546875" customWidth="1"/>
    <col min="13561" max="13561" width="75" bestFit="1" customWidth="1"/>
    <col min="13562" max="13566" width="14.140625" bestFit="1" customWidth="1"/>
    <col min="13567" max="13567" width="15.28515625" bestFit="1" customWidth="1"/>
    <col min="13568" max="13572" width="14.140625" bestFit="1" customWidth="1"/>
    <col min="13573" max="13573" width="15.28515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6" max="13816" width="2.85546875" customWidth="1"/>
    <col min="13817" max="13817" width="75" bestFit="1" customWidth="1"/>
    <col min="13818" max="13822" width="14.140625" bestFit="1" customWidth="1"/>
    <col min="13823" max="13823" width="15.28515625" bestFit="1" customWidth="1"/>
    <col min="13824" max="13828" width="14.140625" bestFit="1" customWidth="1"/>
    <col min="13829" max="13829" width="15.28515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2" max="14072" width="2.85546875" customWidth="1"/>
    <col min="14073" max="14073" width="75" bestFit="1" customWidth="1"/>
    <col min="14074" max="14078" width="14.140625" bestFit="1" customWidth="1"/>
    <col min="14079" max="14079" width="15.28515625" bestFit="1" customWidth="1"/>
    <col min="14080" max="14084" width="14.140625" bestFit="1" customWidth="1"/>
    <col min="14085" max="14085" width="15.28515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8" max="14328" width="2.85546875" customWidth="1"/>
    <col min="14329" max="14329" width="75" bestFit="1" customWidth="1"/>
    <col min="14330" max="14334" width="14.140625" bestFit="1" customWidth="1"/>
    <col min="14335" max="14335" width="15.28515625" bestFit="1" customWidth="1"/>
    <col min="14336" max="14340" width="14.140625" bestFit="1" customWidth="1"/>
    <col min="14341" max="14341" width="15.28515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4" max="14584" width="2.85546875" customWidth="1"/>
    <col min="14585" max="14585" width="75" bestFit="1" customWidth="1"/>
    <col min="14586" max="14590" width="14.140625" bestFit="1" customWidth="1"/>
    <col min="14591" max="14591" width="15.28515625" bestFit="1" customWidth="1"/>
    <col min="14592" max="14596" width="14.140625" bestFit="1" customWidth="1"/>
    <col min="14597" max="14597" width="15.28515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0" max="14840" width="2.85546875" customWidth="1"/>
    <col min="14841" max="14841" width="75" bestFit="1" customWidth="1"/>
    <col min="14842" max="14846" width="14.140625" bestFit="1" customWidth="1"/>
    <col min="14847" max="14847" width="15.28515625" bestFit="1" customWidth="1"/>
    <col min="14848" max="14852" width="14.140625" bestFit="1" customWidth="1"/>
    <col min="14853" max="14853" width="15.28515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6" max="15096" width="2.85546875" customWidth="1"/>
    <col min="15097" max="15097" width="75" bestFit="1" customWidth="1"/>
    <col min="15098" max="15102" width="14.140625" bestFit="1" customWidth="1"/>
    <col min="15103" max="15103" width="15.28515625" bestFit="1" customWidth="1"/>
    <col min="15104" max="15108" width="14.140625" bestFit="1" customWidth="1"/>
    <col min="15109" max="15109" width="15.28515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2" max="15352" width="2.85546875" customWidth="1"/>
    <col min="15353" max="15353" width="75" bestFit="1" customWidth="1"/>
    <col min="15354" max="15358" width="14.140625" bestFit="1" customWidth="1"/>
    <col min="15359" max="15359" width="15.28515625" bestFit="1" customWidth="1"/>
    <col min="15360" max="15364" width="14.140625" bestFit="1" customWidth="1"/>
    <col min="15365" max="15365" width="15.28515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8" max="15608" width="2.85546875" customWidth="1"/>
    <col min="15609" max="15609" width="75" bestFit="1" customWidth="1"/>
    <col min="15610" max="15614" width="14.140625" bestFit="1" customWidth="1"/>
    <col min="15615" max="15615" width="15.28515625" bestFit="1" customWidth="1"/>
    <col min="15616" max="15620" width="14.140625" bestFit="1" customWidth="1"/>
    <col min="15621" max="15621" width="15.28515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4" max="15864" width="2.85546875" customWidth="1"/>
    <col min="15865" max="15865" width="75" bestFit="1" customWidth="1"/>
    <col min="15866" max="15870" width="14.140625" bestFit="1" customWidth="1"/>
    <col min="15871" max="15871" width="15.28515625" bestFit="1" customWidth="1"/>
    <col min="15872" max="15876" width="14.140625" bestFit="1" customWidth="1"/>
    <col min="15877" max="15877" width="15.28515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0" max="16120" width="2.85546875" customWidth="1"/>
    <col min="16121" max="16121" width="75" bestFit="1" customWidth="1"/>
    <col min="16122" max="16126" width="14.140625" bestFit="1" customWidth="1"/>
    <col min="16127" max="16127" width="15.28515625" bestFit="1" customWidth="1"/>
    <col min="16128" max="16132" width="14.140625" bestFit="1" customWidth="1"/>
    <col min="16133" max="16133" width="15.28515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5.75" thickBot="1" x14ac:dyDescent="0.3">
      <c r="B9" s="52"/>
      <c r="C9" s="53"/>
      <c r="D9" s="53"/>
      <c r="E9" s="53"/>
      <c r="F9" s="54"/>
    </row>
    <row r="10" spans="1:12" ht="15.75" x14ac:dyDescent="0.25">
      <c r="A10" s="150"/>
      <c r="B10" s="152"/>
      <c r="C10" s="170" t="s">
        <v>135</v>
      </c>
      <c r="D10" s="170" t="s">
        <v>136</v>
      </c>
      <c r="E10" s="170" t="s">
        <v>137</v>
      </c>
      <c r="F10" s="171" t="s">
        <v>2</v>
      </c>
      <c r="G10" s="55"/>
      <c r="H10" s="56"/>
      <c r="I10" s="3"/>
      <c r="J10" s="3"/>
    </row>
    <row r="11" spans="1:12" ht="15.75" x14ac:dyDescent="0.25">
      <c r="A11" s="172"/>
      <c r="B11" s="123"/>
      <c r="C11" s="57">
        <f t="shared" ref="C11:D11" si="0">+C12+C65+C111+C141+C167+C176+C57+C182+C196+C45+C57</f>
        <v>33780921.549999997</v>
      </c>
      <c r="D11" s="57">
        <f t="shared" si="0"/>
        <v>32843648.82</v>
      </c>
      <c r="E11" s="57">
        <f>+E12+E45+E57+E65+E111+E141+E167+E176+E182+E196</f>
        <v>55065456.850000001</v>
      </c>
      <c r="F11" s="173">
        <f>SUM(C1:E11)</f>
        <v>121690027.22</v>
      </c>
      <c r="G11" s="55"/>
      <c r="H11" s="58"/>
      <c r="I11" s="58"/>
      <c r="J11" s="3"/>
    </row>
    <row r="12" spans="1:12" ht="15.75" x14ac:dyDescent="0.25">
      <c r="A12" s="160" t="s">
        <v>3</v>
      </c>
      <c r="B12" s="6"/>
      <c r="C12" s="59">
        <f t="shared" ref="C12:E12" si="1">+C14+C15+C33+C37</f>
        <v>1531888.9800000002</v>
      </c>
      <c r="D12" s="59">
        <f t="shared" si="1"/>
        <v>628973.99</v>
      </c>
      <c r="E12" s="59">
        <f t="shared" si="1"/>
        <v>5845344.7800000003</v>
      </c>
      <c r="F12" s="173">
        <f>SUM(C2:E12)</f>
        <v>129696234.97</v>
      </c>
      <c r="G12" s="60"/>
      <c r="H12" s="58"/>
      <c r="I12" s="61"/>
      <c r="J12" s="3"/>
      <c r="K12" s="3"/>
      <c r="L12" s="3"/>
    </row>
    <row r="13" spans="1:12" ht="15.75" x14ac:dyDescent="0.25">
      <c r="A13" s="161"/>
      <c r="B13" s="6"/>
      <c r="C13" s="62"/>
      <c r="D13" s="62"/>
      <c r="E13" s="62"/>
      <c r="F13" s="175"/>
      <c r="G13" s="61"/>
      <c r="H13" s="58"/>
      <c r="I13" s="3"/>
      <c r="J13" s="3"/>
      <c r="K13" s="3"/>
      <c r="L13" s="3"/>
    </row>
    <row r="14" spans="1:12" ht="15.75" x14ac:dyDescent="0.25">
      <c r="A14" s="161"/>
      <c r="B14" s="8" t="s">
        <v>4</v>
      </c>
      <c r="C14" s="63">
        <v>0</v>
      </c>
      <c r="D14" s="9">
        <v>0</v>
      </c>
      <c r="E14" s="64">
        <v>1</v>
      </c>
      <c r="F14" s="174">
        <f>SUM(C14:E14)</f>
        <v>1</v>
      </c>
      <c r="G14" s="55"/>
      <c r="H14" s="58"/>
      <c r="I14" s="3"/>
      <c r="J14" s="3"/>
      <c r="K14" s="3"/>
      <c r="L14" s="3"/>
    </row>
    <row r="15" spans="1:12" x14ac:dyDescent="0.25">
      <c r="A15" s="134"/>
      <c r="B15" s="10" t="s">
        <v>5</v>
      </c>
      <c r="C15" s="59">
        <f t="shared" ref="C15:E15" si="2">SUM(C16:C24)</f>
        <v>1361481.5600000003</v>
      </c>
      <c r="D15" s="59">
        <f t="shared" si="2"/>
        <v>478559.61000000004</v>
      </c>
      <c r="E15" s="59">
        <f t="shared" si="2"/>
        <v>4883953.2300000004</v>
      </c>
      <c r="F15" s="174">
        <f>SUM(F16:F24)</f>
        <v>6723994.4000000004</v>
      </c>
      <c r="G15" s="60"/>
      <c r="H15" s="58"/>
      <c r="I15" s="3"/>
      <c r="J15" s="3"/>
      <c r="K15" s="3"/>
      <c r="L15" s="3"/>
    </row>
    <row r="16" spans="1:12" x14ac:dyDescent="0.25">
      <c r="A16" s="134"/>
      <c r="B16" s="12" t="s">
        <v>6</v>
      </c>
      <c r="C16" s="65">
        <v>725079.3</v>
      </c>
      <c r="D16" s="66">
        <v>138026.54999999999</v>
      </c>
      <c r="E16" s="65">
        <v>361453.93</v>
      </c>
      <c r="F16" s="176">
        <f>SUM(C16:E16)</f>
        <v>1224559.78</v>
      </c>
      <c r="G16" s="67"/>
      <c r="H16" s="58"/>
      <c r="I16" s="3"/>
      <c r="J16" s="3"/>
      <c r="K16" s="3"/>
      <c r="L16" s="3"/>
    </row>
    <row r="17" spans="1:12" x14ac:dyDescent="0.25">
      <c r="A17" s="134"/>
      <c r="B17" s="12" t="s">
        <v>7</v>
      </c>
      <c r="C17" s="65">
        <v>209553.67</v>
      </c>
      <c r="D17" s="66">
        <v>133083.22</v>
      </c>
      <c r="E17" s="65">
        <v>3142524.22</v>
      </c>
      <c r="F17" s="176">
        <f>SUM(C17:E17)</f>
        <v>3485161.1100000003</v>
      </c>
      <c r="G17" s="67"/>
      <c r="H17" s="58"/>
      <c r="I17" s="58"/>
      <c r="J17" s="3"/>
      <c r="K17" s="3"/>
      <c r="L17" s="3"/>
    </row>
    <row r="18" spans="1:12" x14ac:dyDescent="0.25">
      <c r="A18" s="134"/>
      <c r="B18" s="12" t="s">
        <v>8</v>
      </c>
      <c r="C18" s="65">
        <v>16575.310000000001</v>
      </c>
      <c r="D18" s="66">
        <v>15795.53</v>
      </c>
      <c r="E18" s="65">
        <v>323180.93</v>
      </c>
      <c r="F18" s="176">
        <f>SUM(C18:E18)</f>
        <v>355551.77</v>
      </c>
      <c r="G18" s="67"/>
      <c r="H18" s="58"/>
      <c r="I18" s="61"/>
      <c r="J18" s="3"/>
      <c r="K18" s="3"/>
      <c r="L18" s="3"/>
    </row>
    <row r="19" spans="1:12" hidden="1" x14ac:dyDescent="0.25">
      <c r="A19" s="134"/>
      <c r="B19" s="12" t="s">
        <v>9</v>
      </c>
      <c r="C19" s="65"/>
      <c r="D19" s="66"/>
      <c r="E19" s="65"/>
      <c r="F19" s="176">
        <f>SUM(C19:E19)</f>
        <v>0</v>
      </c>
      <c r="G19" s="67"/>
      <c r="H19" s="58"/>
      <c r="I19" s="3"/>
      <c r="J19" s="3"/>
      <c r="K19" s="3"/>
      <c r="L19" s="3"/>
    </row>
    <row r="20" spans="1:12" hidden="1" x14ac:dyDescent="0.25">
      <c r="A20" s="134"/>
      <c r="B20" s="12"/>
      <c r="C20" s="65"/>
      <c r="D20" s="66"/>
      <c r="E20" s="65"/>
      <c r="F20" s="176">
        <f>SUM(C20:E20)</f>
        <v>0</v>
      </c>
      <c r="G20" s="67"/>
      <c r="H20" s="58"/>
      <c r="I20" s="3"/>
      <c r="J20" s="3"/>
      <c r="K20" s="3"/>
      <c r="L20" s="3"/>
    </row>
    <row r="21" spans="1:12" hidden="1" x14ac:dyDescent="0.25">
      <c r="A21" s="134"/>
      <c r="B21" s="12" t="s">
        <v>10</v>
      </c>
      <c r="C21" s="65"/>
      <c r="D21" s="66"/>
      <c r="E21" s="65"/>
      <c r="F21" s="176">
        <f>SUM(C21:E21)</f>
        <v>0</v>
      </c>
      <c r="G21" s="67"/>
      <c r="H21" s="58"/>
      <c r="I21" s="3"/>
      <c r="J21" s="3"/>
      <c r="K21" s="3"/>
      <c r="L21" s="3"/>
    </row>
    <row r="22" spans="1:12" hidden="1" x14ac:dyDescent="0.25">
      <c r="A22" s="134"/>
      <c r="B22" s="12"/>
      <c r="C22" s="65"/>
      <c r="D22" s="66"/>
      <c r="E22" s="65"/>
      <c r="F22" s="176">
        <f>SUM(C22:E22)</f>
        <v>0</v>
      </c>
      <c r="G22" s="67"/>
      <c r="H22" s="58"/>
      <c r="I22" s="3"/>
      <c r="J22" s="3"/>
      <c r="K22" s="3"/>
      <c r="L22" s="3"/>
    </row>
    <row r="23" spans="1:12" x14ac:dyDescent="0.25">
      <c r="A23" s="134"/>
      <c r="B23" s="12" t="s">
        <v>11</v>
      </c>
      <c r="C23" s="65">
        <v>394643.77</v>
      </c>
      <c r="D23" s="66">
        <v>172605.63</v>
      </c>
      <c r="E23" s="65">
        <v>933332.81</v>
      </c>
      <c r="F23" s="176">
        <f>SUM(C23:E23)</f>
        <v>1500582.21</v>
      </c>
      <c r="G23" s="67"/>
      <c r="H23" s="58"/>
      <c r="I23" s="3"/>
      <c r="J23" s="3"/>
      <c r="K23" s="3"/>
      <c r="L23" s="3"/>
    </row>
    <row r="24" spans="1:12" x14ac:dyDescent="0.25">
      <c r="A24" s="134"/>
      <c r="B24" s="12" t="s">
        <v>12</v>
      </c>
      <c r="C24" s="65">
        <v>15629.51</v>
      </c>
      <c r="D24" s="66">
        <v>19048.68</v>
      </c>
      <c r="E24" s="65">
        <v>123461.34</v>
      </c>
      <c r="F24" s="176">
        <f>SUM(C24:E24)</f>
        <v>158139.53</v>
      </c>
      <c r="G24" s="67"/>
      <c r="H24" s="58"/>
      <c r="I24" s="68"/>
      <c r="J24" s="3"/>
      <c r="K24" s="3"/>
      <c r="L24" s="3"/>
    </row>
    <row r="25" spans="1:12" hidden="1" x14ac:dyDescent="0.25">
      <c r="A25" s="134"/>
      <c r="B25" s="10" t="s">
        <v>13</v>
      </c>
      <c r="C25" s="69"/>
      <c r="D25" s="12"/>
      <c r="E25" s="70"/>
      <c r="F25" s="176" t="e">
        <f>SUM(#REF!)</f>
        <v>#REF!</v>
      </c>
      <c r="G25" s="60"/>
      <c r="H25" s="58"/>
      <c r="I25" s="3"/>
      <c r="J25" s="3"/>
      <c r="K25" s="3"/>
      <c r="L25" s="3"/>
    </row>
    <row r="26" spans="1:12" hidden="1" x14ac:dyDescent="0.25">
      <c r="A26" s="134"/>
      <c r="B26" s="10"/>
      <c r="C26" s="69"/>
      <c r="D26" s="12"/>
      <c r="E26" s="71"/>
      <c r="F26" s="176" t="e">
        <f>SUM(#REF!)</f>
        <v>#REF!</v>
      </c>
      <c r="G26" s="60"/>
      <c r="H26" s="58"/>
      <c r="I26" s="3"/>
      <c r="J26" s="3"/>
      <c r="K26" s="3"/>
      <c r="L26" s="3"/>
    </row>
    <row r="27" spans="1:12" hidden="1" x14ac:dyDescent="0.25">
      <c r="A27" s="134"/>
      <c r="B27" s="10" t="s">
        <v>14</v>
      </c>
      <c r="C27" s="69"/>
      <c r="D27" s="12"/>
      <c r="E27" s="71"/>
      <c r="F27" s="176" t="e">
        <f>SUM(#REF!)</f>
        <v>#REF!</v>
      </c>
      <c r="G27" s="60"/>
      <c r="H27" s="58"/>
      <c r="I27" s="3"/>
      <c r="J27" s="3"/>
      <c r="K27" s="3"/>
      <c r="L27" s="3"/>
    </row>
    <row r="28" spans="1:12" hidden="1" x14ac:dyDescent="0.25">
      <c r="A28" s="134"/>
      <c r="B28" s="12"/>
      <c r="C28" s="69"/>
      <c r="D28" s="12"/>
      <c r="E28" s="71"/>
      <c r="F28" s="176" t="e">
        <f>SUM(#REF!)</f>
        <v>#REF!</v>
      </c>
      <c r="G28" s="60"/>
      <c r="H28" s="58"/>
      <c r="I28" s="3"/>
      <c r="J28" s="3"/>
      <c r="K28" s="3"/>
      <c r="L28" s="3"/>
    </row>
    <row r="29" spans="1:12" hidden="1" x14ac:dyDescent="0.25">
      <c r="A29" s="134"/>
      <c r="B29" s="10" t="s">
        <v>15</v>
      </c>
      <c r="C29" s="72"/>
      <c r="D29" s="73"/>
      <c r="E29" s="74"/>
      <c r="F29" s="174" t="e">
        <f>SUM(#REF!)</f>
        <v>#REF!</v>
      </c>
      <c r="G29" s="60"/>
      <c r="H29" s="58"/>
      <c r="I29" s="3"/>
      <c r="J29" s="3"/>
      <c r="K29" s="3"/>
      <c r="L29" s="3"/>
    </row>
    <row r="30" spans="1:12" hidden="1" x14ac:dyDescent="0.25">
      <c r="A30" s="134"/>
      <c r="B30" s="10"/>
      <c r="C30" s="69"/>
      <c r="D30" s="12"/>
      <c r="E30" s="71"/>
      <c r="F30" s="175"/>
      <c r="G30" s="60"/>
      <c r="H30" s="58"/>
      <c r="I30" s="3"/>
      <c r="J30" s="3"/>
      <c r="K30" s="3"/>
      <c r="L30" s="3"/>
    </row>
    <row r="31" spans="1:12" x14ac:dyDescent="0.25">
      <c r="A31" s="134"/>
      <c r="B31" s="10" t="s">
        <v>16</v>
      </c>
      <c r="C31" s="69"/>
      <c r="D31" s="12"/>
      <c r="E31" s="71"/>
      <c r="F31" s="175"/>
      <c r="G31" s="60"/>
      <c r="H31" s="58"/>
      <c r="I31" s="3"/>
      <c r="J31" s="3"/>
      <c r="K31" s="3"/>
      <c r="L31" s="3"/>
    </row>
    <row r="32" spans="1:12" hidden="1" x14ac:dyDescent="0.25">
      <c r="A32" s="134"/>
      <c r="B32" s="12"/>
      <c r="C32" s="69"/>
      <c r="D32" s="12"/>
      <c r="E32" s="71"/>
      <c r="F32" s="175"/>
      <c r="G32" s="60"/>
      <c r="H32" s="58"/>
      <c r="I32" s="3"/>
      <c r="J32" s="3"/>
      <c r="K32" s="3"/>
      <c r="L32" s="3"/>
    </row>
    <row r="33" spans="1:12" x14ac:dyDescent="0.25">
      <c r="A33" s="134"/>
      <c r="B33" s="10" t="s">
        <v>17</v>
      </c>
      <c r="C33" s="59">
        <f t="shared" ref="C33:E33" si="3">SUM(C34:C36)</f>
        <v>43130.26</v>
      </c>
      <c r="D33" s="59">
        <f t="shared" si="3"/>
        <v>45105.630000000005</v>
      </c>
      <c r="E33" s="59">
        <f t="shared" si="3"/>
        <v>778903.66</v>
      </c>
      <c r="F33" s="174">
        <f>SUM(F34:F36)</f>
        <v>867139.55</v>
      </c>
      <c r="G33" s="60"/>
      <c r="H33" s="58"/>
      <c r="I33" s="58"/>
      <c r="J33" s="3"/>
      <c r="K33" s="3"/>
      <c r="L33" s="3"/>
    </row>
    <row r="34" spans="1:12" x14ac:dyDescent="0.25">
      <c r="A34" s="134"/>
      <c r="B34" s="12" t="s">
        <v>18</v>
      </c>
      <c r="C34" s="75">
        <v>6209.93</v>
      </c>
      <c r="D34" s="76">
        <v>3622.4</v>
      </c>
      <c r="E34" s="77">
        <v>5708.74</v>
      </c>
      <c r="F34" s="176">
        <f>SUM(C34:E34)</f>
        <v>15541.07</v>
      </c>
      <c r="G34" s="67"/>
      <c r="H34" s="58"/>
      <c r="I34" s="58"/>
      <c r="J34" s="3"/>
      <c r="K34" s="3"/>
      <c r="L34" s="3"/>
    </row>
    <row r="35" spans="1:12" x14ac:dyDescent="0.25">
      <c r="A35" s="134"/>
      <c r="B35" s="12" t="s">
        <v>19</v>
      </c>
      <c r="C35" s="75">
        <v>36920.33</v>
      </c>
      <c r="D35" s="76">
        <v>41483.230000000003</v>
      </c>
      <c r="E35" s="77">
        <v>23194.92</v>
      </c>
      <c r="F35" s="176">
        <f>SUM(C35:E35)</f>
        <v>101598.48</v>
      </c>
      <c r="G35" s="67"/>
      <c r="H35" s="58"/>
      <c r="I35" s="78"/>
      <c r="J35" s="3"/>
      <c r="K35" s="3"/>
      <c r="L35" s="3"/>
    </row>
    <row r="36" spans="1:12" x14ac:dyDescent="0.25">
      <c r="A36" s="134"/>
      <c r="B36" s="12" t="s">
        <v>20</v>
      </c>
      <c r="C36" s="75">
        <v>0</v>
      </c>
      <c r="D36" s="76">
        <v>0</v>
      </c>
      <c r="E36" s="77">
        <v>750000</v>
      </c>
      <c r="F36" s="176">
        <f>SUM(C36:E36)</f>
        <v>750000</v>
      </c>
      <c r="G36" s="67"/>
      <c r="H36" s="58"/>
      <c r="I36" s="58"/>
      <c r="J36" s="3"/>
      <c r="K36" s="3"/>
      <c r="L36" s="3"/>
    </row>
    <row r="37" spans="1:12" x14ac:dyDescent="0.25">
      <c r="A37" s="134"/>
      <c r="B37" s="10" t="s">
        <v>21</v>
      </c>
      <c r="C37" s="59">
        <f t="shared" ref="C37:E37" si="4">SUM(C38:C41)</f>
        <v>127277.16</v>
      </c>
      <c r="D37" s="59">
        <f t="shared" si="4"/>
        <v>105308.75</v>
      </c>
      <c r="E37" s="59">
        <f t="shared" si="4"/>
        <v>182486.89</v>
      </c>
      <c r="F37" s="177">
        <f>SUM(F38:F41)</f>
        <v>415072.8</v>
      </c>
      <c r="G37" s="60"/>
      <c r="H37" s="58"/>
      <c r="I37" s="58"/>
      <c r="J37" s="3"/>
      <c r="K37" s="3"/>
      <c r="L37" s="3"/>
    </row>
    <row r="38" spans="1:12" x14ac:dyDescent="0.25">
      <c r="A38" s="134"/>
      <c r="B38" s="12" t="s">
        <v>22</v>
      </c>
      <c r="C38" s="65">
        <v>3597.52</v>
      </c>
      <c r="D38" s="66">
        <v>8981.39</v>
      </c>
      <c r="E38" s="65">
        <v>16188.84</v>
      </c>
      <c r="F38" s="176">
        <f>SUM(C38:E38)</f>
        <v>28767.75</v>
      </c>
      <c r="G38" s="67"/>
      <c r="H38" s="58"/>
      <c r="I38" s="56"/>
      <c r="J38" s="3"/>
      <c r="K38" s="3"/>
      <c r="L38" s="3"/>
    </row>
    <row r="39" spans="1:12" x14ac:dyDescent="0.25">
      <c r="A39" s="134"/>
      <c r="B39" s="12" t="s">
        <v>23</v>
      </c>
      <c r="C39" s="65">
        <v>49248.39</v>
      </c>
      <c r="D39" s="66">
        <v>0</v>
      </c>
      <c r="E39" s="65">
        <v>69249.25</v>
      </c>
      <c r="F39" s="176">
        <f>SUM(C39:E39)</f>
        <v>118497.64</v>
      </c>
      <c r="G39" s="67"/>
      <c r="H39" s="58"/>
      <c r="I39" s="3"/>
      <c r="J39" s="3"/>
      <c r="K39" s="3"/>
      <c r="L39" s="3"/>
    </row>
    <row r="40" spans="1:12" x14ac:dyDescent="0.25">
      <c r="A40" s="134"/>
      <c r="B40" s="12" t="s">
        <v>24</v>
      </c>
      <c r="C40" s="65">
        <v>0</v>
      </c>
      <c r="D40" s="66">
        <v>0</v>
      </c>
      <c r="E40" s="65">
        <v>1</v>
      </c>
      <c r="F40" s="176">
        <f>SUM(C40:E40)</f>
        <v>1</v>
      </c>
      <c r="G40" s="67"/>
      <c r="H40" s="58"/>
      <c r="I40" s="58"/>
      <c r="J40" s="3"/>
      <c r="K40" s="3"/>
      <c r="L40" s="3"/>
    </row>
    <row r="41" spans="1:12" x14ac:dyDescent="0.25">
      <c r="A41" s="134"/>
      <c r="B41" s="13" t="s">
        <v>25</v>
      </c>
      <c r="C41" s="65">
        <v>74431.25</v>
      </c>
      <c r="D41" s="66">
        <v>96327.360000000001</v>
      </c>
      <c r="E41" s="65">
        <v>97047.8</v>
      </c>
      <c r="F41" s="176">
        <f>SUM(C41:E41)</f>
        <v>267806.40999999997</v>
      </c>
      <c r="G41" s="67"/>
      <c r="H41" s="58"/>
      <c r="I41" s="58"/>
      <c r="J41" s="3"/>
      <c r="K41" s="3"/>
      <c r="L41" s="3"/>
    </row>
    <row r="42" spans="1:12" hidden="1" x14ac:dyDescent="0.25">
      <c r="A42" s="134"/>
      <c r="B42" s="13"/>
      <c r="C42" s="69"/>
      <c r="D42" s="12"/>
      <c r="E42" s="70"/>
      <c r="F42" s="174" t="e">
        <f>SUM(#REF!)</f>
        <v>#REF!</v>
      </c>
      <c r="G42" s="60"/>
      <c r="H42" s="58"/>
      <c r="I42" s="3"/>
      <c r="J42" s="3"/>
      <c r="K42" s="3"/>
      <c r="L42" s="3"/>
    </row>
    <row r="43" spans="1:12" hidden="1" x14ac:dyDescent="0.25">
      <c r="A43" s="134"/>
      <c r="B43" s="10" t="s">
        <v>27</v>
      </c>
      <c r="C43" s="69"/>
      <c r="D43" s="12"/>
      <c r="E43" s="70"/>
      <c r="F43" s="174" t="e">
        <f>SUM(#REF!)</f>
        <v>#REF!</v>
      </c>
      <c r="G43" s="60"/>
      <c r="H43" s="58"/>
      <c r="I43" s="3"/>
      <c r="J43" s="3"/>
      <c r="K43" s="3"/>
      <c r="L43" s="3"/>
    </row>
    <row r="44" spans="1:12" hidden="1" x14ac:dyDescent="0.25">
      <c r="A44" s="163"/>
      <c r="B44" s="14" t="s">
        <v>28</v>
      </c>
      <c r="C44" s="79"/>
      <c r="D44" s="15"/>
      <c r="E44" s="80"/>
      <c r="F44" s="174" t="e">
        <f>SUM(#REF!)</f>
        <v>#REF!</v>
      </c>
      <c r="G44" s="60"/>
      <c r="H44" s="58"/>
      <c r="I44" s="3"/>
      <c r="J44" s="3"/>
      <c r="K44" s="3"/>
      <c r="L44" s="3"/>
    </row>
    <row r="45" spans="1:12" ht="15.75" x14ac:dyDescent="0.25">
      <c r="A45" s="160" t="s">
        <v>29</v>
      </c>
      <c r="B45" s="6"/>
      <c r="C45" s="81">
        <v>0</v>
      </c>
      <c r="D45" s="8">
        <v>0</v>
      </c>
      <c r="E45" s="64">
        <v>1</v>
      </c>
      <c r="F45" s="174">
        <f>SUM(C45:E45)</f>
        <v>1</v>
      </c>
      <c r="G45" s="60"/>
      <c r="H45" s="58"/>
      <c r="I45" s="3"/>
      <c r="J45" s="3"/>
      <c r="K45" s="3"/>
      <c r="L45" s="3"/>
    </row>
    <row r="46" spans="1:12" hidden="1" x14ac:dyDescent="0.25">
      <c r="A46" s="134"/>
      <c r="B46" s="6"/>
      <c r="C46" s="84"/>
      <c r="D46" s="6"/>
      <c r="E46" s="70"/>
      <c r="F46" s="174">
        <f>SUM(C46:E46)</f>
        <v>0</v>
      </c>
      <c r="G46" s="60"/>
      <c r="H46" s="58"/>
      <c r="I46" s="3"/>
      <c r="J46" s="3"/>
      <c r="K46" s="3"/>
      <c r="L46" s="3"/>
    </row>
    <row r="47" spans="1:12" hidden="1" x14ac:dyDescent="0.25">
      <c r="A47" s="134"/>
      <c r="B47" s="17" t="s">
        <v>30</v>
      </c>
      <c r="C47" s="87"/>
      <c r="D47" s="17"/>
      <c r="E47" s="70"/>
      <c r="F47" s="174">
        <f>SUM(C47:E47)</f>
        <v>0</v>
      </c>
      <c r="G47" s="60"/>
      <c r="H47" s="58"/>
      <c r="I47" s="3"/>
      <c r="J47" s="3"/>
      <c r="K47" s="3"/>
      <c r="L47" s="3"/>
    </row>
    <row r="48" spans="1:12" hidden="1" x14ac:dyDescent="0.25">
      <c r="A48" s="134"/>
      <c r="B48" s="17"/>
      <c r="C48" s="87"/>
      <c r="D48" s="17"/>
      <c r="E48" s="70"/>
      <c r="F48" s="174">
        <f>SUM(C48:E48)</f>
        <v>0</v>
      </c>
      <c r="G48" s="60"/>
      <c r="H48" s="58"/>
      <c r="I48" s="3"/>
      <c r="J48" s="3"/>
      <c r="K48" s="3"/>
      <c r="L48" s="3"/>
    </row>
    <row r="49" spans="1:12" hidden="1" x14ac:dyDescent="0.25">
      <c r="A49" s="134"/>
      <c r="B49" s="17" t="s">
        <v>31</v>
      </c>
      <c r="C49" s="87"/>
      <c r="D49" s="17"/>
      <c r="E49" s="70"/>
      <c r="F49" s="174">
        <f>SUM(C49:E49)</f>
        <v>0</v>
      </c>
      <c r="G49" s="60"/>
      <c r="H49" s="58"/>
      <c r="I49" s="3"/>
      <c r="J49" s="3"/>
      <c r="K49" s="3"/>
      <c r="L49" s="3"/>
    </row>
    <row r="50" spans="1:12" hidden="1" x14ac:dyDescent="0.25">
      <c r="A50" s="134"/>
      <c r="B50" s="3"/>
      <c r="C50" s="90"/>
      <c r="D50" s="3"/>
      <c r="E50" s="70"/>
      <c r="F50" s="174">
        <f>SUM(C50:E50)</f>
        <v>0</v>
      </c>
      <c r="G50" s="60"/>
      <c r="H50" s="58"/>
      <c r="I50" s="3"/>
      <c r="J50" s="3"/>
      <c r="K50" s="3"/>
      <c r="L50" s="3"/>
    </row>
    <row r="51" spans="1:12" hidden="1" x14ac:dyDescent="0.25">
      <c r="A51" s="139"/>
      <c r="B51" s="17" t="s">
        <v>32</v>
      </c>
      <c r="C51" s="87"/>
      <c r="D51" s="17"/>
      <c r="E51" s="70"/>
      <c r="F51" s="174">
        <f>SUM(C51:E51)</f>
        <v>0</v>
      </c>
      <c r="G51" s="60"/>
      <c r="H51" s="58"/>
      <c r="I51" s="3"/>
      <c r="J51" s="3"/>
      <c r="K51" s="3"/>
      <c r="L51" s="3"/>
    </row>
    <row r="52" spans="1:12" hidden="1" x14ac:dyDescent="0.25">
      <c r="A52" s="139"/>
      <c r="B52" s="3"/>
      <c r="C52" s="90"/>
      <c r="D52" s="3"/>
      <c r="E52" s="70"/>
      <c r="F52" s="174">
        <f>SUM(C52:E52)</f>
        <v>0</v>
      </c>
      <c r="G52" s="60"/>
      <c r="H52" s="58"/>
      <c r="I52" s="3"/>
      <c r="J52" s="3"/>
      <c r="K52" s="3"/>
      <c r="L52" s="3"/>
    </row>
    <row r="53" spans="1:12" hidden="1" x14ac:dyDescent="0.25">
      <c r="A53" s="139"/>
      <c r="B53" s="17" t="s">
        <v>33</v>
      </c>
      <c r="C53" s="87"/>
      <c r="D53" s="17"/>
      <c r="E53" s="70"/>
      <c r="F53" s="174">
        <f>SUM(C53:E53)</f>
        <v>0</v>
      </c>
      <c r="G53" s="60"/>
      <c r="H53" s="58"/>
      <c r="I53" s="3"/>
      <c r="J53" s="3"/>
      <c r="K53" s="3"/>
      <c r="L53" s="3"/>
    </row>
    <row r="54" spans="1:12" hidden="1" x14ac:dyDescent="0.25">
      <c r="A54" s="139"/>
      <c r="B54" s="3"/>
      <c r="C54" s="91"/>
      <c r="D54" s="18"/>
      <c r="E54" s="70"/>
      <c r="F54" s="174">
        <f>SUM(C54:E54)</f>
        <v>0</v>
      </c>
      <c r="G54" s="60"/>
      <c r="H54" s="58"/>
      <c r="I54" s="3"/>
      <c r="J54" s="3"/>
      <c r="K54" s="3"/>
      <c r="L54" s="3"/>
    </row>
    <row r="55" spans="1:12" hidden="1" x14ac:dyDescent="0.25">
      <c r="A55" s="139"/>
      <c r="B55" s="17" t="s">
        <v>34</v>
      </c>
      <c r="C55" s="87"/>
      <c r="D55" s="17"/>
      <c r="E55" s="70"/>
      <c r="F55" s="174">
        <f>SUM(C55:E55)</f>
        <v>0</v>
      </c>
      <c r="G55" s="60"/>
      <c r="H55" s="58"/>
      <c r="I55" s="3"/>
      <c r="J55" s="3"/>
      <c r="K55" s="3"/>
      <c r="L55" s="3"/>
    </row>
    <row r="56" spans="1:12" hidden="1" x14ac:dyDescent="0.25">
      <c r="A56" s="139"/>
      <c r="B56" s="10"/>
      <c r="C56" s="94"/>
      <c r="D56" s="19"/>
      <c r="E56" s="70"/>
      <c r="F56" s="174">
        <f>SUM(C56:E56)</f>
        <v>0</v>
      </c>
      <c r="G56" s="60"/>
      <c r="H56" s="58"/>
      <c r="I56" s="3"/>
      <c r="J56" s="3"/>
      <c r="K56" s="3"/>
      <c r="L56" s="3"/>
    </row>
    <row r="57" spans="1:12" ht="15.75" x14ac:dyDescent="0.25">
      <c r="A57" s="160" t="s">
        <v>35</v>
      </c>
      <c r="B57" s="10"/>
      <c r="C57" s="81">
        <f t="shared" ref="C57:E57" si="5">+C59</f>
        <v>0</v>
      </c>
      <c r="D57" s="8">
        <f t="shared" si="5"/>
        <v>0</v>
      </c>
      <c r="E57" s="64">
        <f t="shared" si="5"/>
        <v>1</v>
      </c>
      <c r="F57" s="174">
        <f>SUM(C57:E57)</f>
        <v>1</v>
      </c>
      <c r="G57" s="60"/>
      <c r="H57" s="58"/>
      <c r="I57" s="3"/>
      <c r="J57" s="3"/>
      <c r="K57" s="3"/>
      <c r="L57" s="3"/>
    </row>
    <row r="58" spans="1:12" hidden="1" x14ac:dyDescent="0.25">
      <c r="A58" s="139"/>
      <c r="B58" s="10"/>
      <c r="C58" s="95"/>
      <c r="D58" s="96"/>
      <c r="E58" s="97"/>
      <c r="F58" s="174">
        <f>SUM(C58:E58)</f>
        <v>0</v>
      </c>
      <c r="G58" s="60"/>
      <c r="H58" s="58"/>
      <c r="I58" s="3"/>
      <c r="J58" s="3"/>
      <c r="K58" s="3"/>
      <c r="L58" s="3"/>
    </row>
    <row r="59" spans="1:12" x14ac:dyDescent="0.25">
      <c r="A59" s="139"/>
      <c r="B59" s="17" t="s">
        <v>36</v>
      </c>
      <c r="C59" s="95">
        <v>0</v>
      </c>
      <c r="D59" s="96">
        <v>0</v>
      </c>
      <c r="E59" s="98">
        <v>1</v>
      </c>
      <c r="F59" s="174">
        <f>SUM(C59:E59)</f>
        <v>1</v>
      </c>
      <c r="G59" s="67"/>
      <c r="H59" s="58"/>
      <c r="I59" s="3"/>
      <c r="J59" s="3"/>
      <c r="K59" s="3"/>
      <c r="L59" s="3"/>
    </row>
    <row r="60" spans="1:12" hidden="1" x14ac:dyDescent="0.25">
      <c r="A60" s="139"/>
      <c r="B60" s="10"/>
      <c r="C60" s="94"/>
      <c r="D60" s="19"/>
      <c r="E60" s="70"/>
      <c r="F60" s="175"/>
      <c r="G60" s="60"/>
      <c r="H60" s="58"/>
      <c r="I60" s="3"/>
      <c r="J60" s="3"/>
      <c r="K60" s="3"/>
      <c r="L60" s="3"/>
    </row>
    <row r="61" spans="1:12" hidden="1" x14ac:dyDescent="0.25">
      <c r="A61" s="139"/>
      <c r="B61" s="12" t="s">
        <v>37</v>
      </c>
      <c r="C61" s="94"/>
      <c r="D61" s="19"/>
      <c r="E61" s="70"/>
      <c r="F61" s="175">
        <v>0</v>
      </c>
      <c r="G61" s="60"/>
      <c r="H61" s="58"/>
      <c r="I61" s="3"/>
      <c r="J61" s="3"/>
      <c r="K61" s="3"/>
      <c r="L61" s="3"/>
    </row>
    <row r="62" spans="1:12" hidden="1" x14ac:dyDescent="0.25">
      <c r="A62" s="139"/>
      <c r="B62" s="12" t="s">
        <v>38</v>
      </c>
      <c r="C62" s="94"/>
      <c r="D62" s="19"/>
      <c r="E62" s="70"/>
      <c r="F62" s="175"/>
      <c r="G62" s="60"/>
      <c r="H62" s="58"/>
      <c r="I62" s="3"/>
      <c r="J62" s="3"/>
      <c r="K62" s="3"/>
      <c r="L62" s="3"/>
    </row>
    <row r="63" spans="1:12" hidden="1" x14ac:dyDescent="0.25">
      <c r="A63" s="139"/>
      <c r="B63" s="12" t="s">
        <v>39</v>
      </c>
      <c r="C63" s="94"/>
      <c r="D63" s="19"/>
      <c r="E63" s="70"/>
      <c r="F63" s="175"/>
      <c r="G63" s="60"/>
      <c r="H63" s="58"/>
      <c r="I63" s="3"/>
      <c r="J63" s="3"/>
      <c r="K63" s="3"/>
      <c r="L63" s="3"/>
    </row>
    <row r="64" spans="1:12" hidden="1" x14ac:dyDescent="0.25">
      <c r="A64" s="139"/>
      <c r="B64" s="10"/>
      <c r="C64" s="94"/>
      <c r="D64" s="19"/>
      <c r="E64" s="70"/>
      <c r="F64" s="175"/>
      <c r="G64" s="60"/>
      <c r="H64" s="58"/>
      <c r="I64" s="3"/>
      <c r="J64" s="3"/>
      <c r="K64" s="3"/>
      <c r="L64" s="3"/>
    </row>
    <row r="65" spans="1:12" ht="15.75" x14ac:dyDescent="0.25">
      <c r="A65" s="137" t="s">
        <v>40</v>
      </c>
      <c r="B65" s="6"/>
      <c r="C65" s="99">
        <f t="shared" ref="C65:D65" si="6">+C67+C72+C96+C105</f>
        <v>470116.55</v>
      </c>
      <c r="D65" s="99">
        <f t="shared" si="6"/>
        <v>575922.36</v>
      </c>
      <c r="E65" s="99">
        <f>+E67+E71+E72+E96+E105</f>
        <v>484656.62</v>
      </c>
      <c r="F65" s="174">
        <f>F67+F72+F71+F96+F105</f>
        <v>1530695.5299999998</v>
      </c>
      <c r="G65" s="60"/>
      <c r="H65" s="58"/>
      <c r="I65" s="3"/>
      <c r="J65" s="3"/>
      <c r="K65" s="3"/>
      <c r="L65" s="3"/>
    </row>
    <row r="66" spans="1:12" ht="15.75" hidden="1" x14ac:dyDescent="0.25">
      <c r="A66" s="137"/>
      <c r="B66" s="6"/>
      <c r="C66" s="102"/>
      <c r="D66" s="20"/>
      <c r="E66" s="70"/>
      <c r="F66" s="175"/>
      <c r="G66" s="60"/>
      <c r="H66" s="58"/>
      <c r="I66" s="3"/>
      <c r="J66" s="3"/>
      <c r="K66" s="3"/>
      <c r="L66" s="3"/>
    </row>
    <row r="67" spans="1:12" ht="15.75" x14ac:dyDescent="0.25">
      <c r="A67" s="137"/>
      <c r="B67" s="8" t="s">
        <v>41</v>
      </c>
      <c r="C67" s="99">
        <f t="shared" ref="C67:E67" si="7">SUM(C69:C70)</f>
        <v>7700.29</v>
      </c>
      <c r="D67" s="99">
        <f t="shared" si="7"/>
        <v>37821.54</v>
      </c>
      <c r="E67" s="99">
        <f t="shared" si="7"/>
        <v>47062.130000000005</v>
      </c>
      <c r="F67" s="174">
        <f>SUM(F68:F70)</f>
        <v>92583.959999999992</v>
      </c>
      <c r="G67" s="60"/>
      <c r="H67" s="58"/>
      <c r="I67" s="3"/>
      <c r="J67" s="3"/>
      <c r="K67" s="3"/>
      <c r="L67" s="3"/>
    </row>
    <row r="68" spans="1:12" ht="15.75" x14ac:dyDescent="0.25">
      <c r="A68" s="137"/>
      <c r="B68" s="8" t="s">
        <v>42</v>
      </c>
      <c r="C68" s="100"/>
      <c r="D68" s="101"/>
      <c r="E68" s="100"/>
      <c r="F68" s="175"/>
      <c r="G68" s="60"/>
      <c r="H68" s="58"/>
      <c r="I68" s="3"/>
      <c r="J68" s="3"/>
      <c r="K68" s="3"/>
      <c r="L68" s="3"/>
    </row>
    <row r="69" spans="1:12" x14ac:dyDescent="0.25">
      <c r="A69" s="134"/>
      <c r="B69" s="6" t="s">
        <v>43</v>
      </c>
      <c r="C69" s="100">
        <v>4199.74</v>
      </c>
      <c r="D69" s="101">
        <v>24007.06</v>
      </c>
      <c r="E69" s="100">
        <v>23099.95</v>
      </c>
      <c r="F69" s="175">
        <f>SUM(C69:E69)</f>
        <v>51306.75</v>
      </c>
      <c r="G69" s="67"/>
      <c r="H69" s="58"/>
      <c r="I69" s="3"/>
      <c r="J69" s="3"/>
      <c r="K69" s="3"/>
      <c r="L69" s="3"/>
    </row>
    <row r="70" spans="1:12" s="23" customFormat="1" x14ac:dyDescent="0.25">
      <c r="A70" s="134"/>
      <c r="B70" s="6" t="s">
        <v>44</v>
      </c>
      <c r="C70" s="100">
        <v>3500.55</v>
      </c>
      <c r="D70" s="101">
        <v>13814.48</v>
      </c>
      <c r="E70" s="100">
        <v>23962.18</v>
      </c>
      <c r="F70" s="175">
        <f>SUM(C70:E70)</f>
        <v>41277.21</v>
      </c>
      <c r="G70" s="67"/>
      <c r="H70" s="58"/>
      <c r="I70" s="19"/>
      <c r="J70" s="19"/>
      <c r="K70" s="19"/>
      <c r="L70" s="19"/>
    </row>
    <row r="71" spans="1:12" s="23" customFormat="1" x14ac:dyDescent="0.25">
      <c r="A71" s="134"/>
      <c r="B71" s="8" t="s">
        <v>45</v>
      </c>
      <c r="C71" s="99">
        <v>0</v>
      </c>
      <c r="D71" s="104">
        <v>0</v>
      </c>
      <c r="E71" s="99">
        <v>1</v>
      </c>
      <c r="F71" s="174">
        <f>SUM(C71:E71)</f>
        <v>1</v>
      </c>
      <c r="G71" s="60"/>
      <c r="H71" s="58"/>
      <c r="I71" s="19"/>
      <c r="J71" s="19"/>
      <c r="K71" s="19"/>
      <c r="L71" s="19"/>
    </row>
    <row r="72" spans="1:12" s="23" customFormat="1" x14ac:dyDescent="0.25">
      <c r="A72" s="134"/>
      <c r="B72" s="8" t="s">
        <v>46</v>
      </c>
      <c r="C72" s="99">
        <f t="shared" ref="C72:E72" si="8">SUM(C73:C82)</f>
        <v>295929.32</v>
      </c>
      <c r="D72" s="99">
        <f t="shared" si="8"/>
        <v>351048.51</v>
      </c>
      <c r="E72" s="99">
        <f t="shared" si="8"/>
        <v>328029.73</v>
      </c>
      <c r="F72" s="174">
        <f>SUM(C72:E72)</f>
        <v>975007.56</v>
      </c>
      <c r="G72" s="60"/>
      <c r="H72" s="58"/>
      <c r="I72" s="19"/>
      <c r="J72" s="19"/>
      <c r="K72" s="19"/>
      <c r="L72" s="19"/>
    </row>
    <row r="73" spans="1:12" s="23" customFormat="1" x14ac:dyDescent="0.25">
      <c r="A73" s="134"/>
      <c r="B73" s="6" t="s">
        <v>47</v>
      </c>
      <c r="C73" s="100"/>
      <c r="D73" s="101"/>
      <c r="E73" s="100"/>
      <c r="F73" s="178">
        <f>SUM(C73:E73)</f>
        <v>0</v>
      </c>
      <c r="G73" s="67"/>
      <c r="H73" s="58"/>
      <c r="I73" s="19"/>
      <c r="J73" s="19"/>
      <c r="K73" s="19"/>
      <c r="L73" s="19"/>
    </row>
    <row r="74" spans="1:12" s="23" customFormat="1" x14ac:dyDescent="0.25">
      <c r="A74" s="134"/>
      <c r="B74" s="6" t="s">
        <v>48</v>
      </c>
      <c r="C74" s="100">
        <v>94970.28</v>
      </c>
      <c r="D74" s="101">
        <v>87229.39</v>
      </c>
      <c r="E74" s="100">
        <v>91284.6</v>
      </c>
      <c r="F74" s="176">
        <f>SUM(C74:E74)</f>
        <v>273484.27</v>
      </c>
      <c r="G74" s="67"/>
      <c r="H74" s="58"/>
      <c r="I74" s="19"/>
      <c r="J74" s="19"/>
      <c r="K74" s="19"/>
      <c r="L74" s="19"/>
    </row>
    <row r="75" spans="1:12" s="23" customFormat="1" x14ac:dyDescent="0.25">
      <c r="A75" s="134"/>
      <c r="B75" s="6" t="s">
        <v>49</v>
      </c>
      <c r="C75" s="100">
        <v>49336.35</v>
      </c>
      <c r="D75" s="101">
        <v>43990.12</v>
      </c>
      <c r="E75" s="100">
        <v>82573.070000000007</v>
      </c>
      <c r="F75" s="176">
        <f>SUM(C75:E75)</f>
        <v>175899.54</v>
      </c>
      <c r="G75" s="67"/>
      <c r="H75" s="58"/>
      <c r="I75" s="105"/>
      <c r="J75" s="19"/>
      <c r="K75" s="19"/>
      <c r="L75" s="19"/>
    </row>
    <row r="76" spans="1:12" s="23" customFormat="1" hidden="1" x14ac:dyDescent="0.25">
      <c r="A76" s="134"/>
      <c r="B76" s="6" t="s">
        <v>50</v>
      </c>
      <c r="C76" s="100"/>
      <c r="D76" s="101"/>
      <c r="E76" s="100"/>
      <c r="F76" s="176">
        <f>SUM(C76:E76)</f>
        <v>0</v>
      </c>
      <c r="G76" s="67"/>
      <c r="H76" s="58"/>
      <c r="I76" s="19"/>
      <c r="J76" s="19"/>
      <c r="K76" s="19"/>
      <c r="L76" s="19"/>
    </row>
    <row r="77" spans="1:12" s="23" customFormat="1" x14ac:dyDescent="0.25">
      <c r="A77" s="134"/>
      <c r="B77" s="6" t="s">
        <v>51</v>
      </c>
      <c r="C77" s="100">
        <v>63382.92</v>
      </c>
      <c r="D77" s="101">
        <v>65564.100000000006</v>
      </c>
      <c r="E77" s="100">
        <v>98855.26</v>
      </c>
      <c r="F77" s="176">
        <f>SUM(C77:E77)</f>
        <v>227802.28</v>
      </c>
      <c r="G77" s="67"/>
      <c r="H77" s="58"/>
      <c r="I77" s="19"/>
      <c r="J77" s="19"/>
      <c r="K77" s="19"/>
      <c r="L77" s="19"/>
    </row>
    <row r="78" spans="1:12" s="23" customFormat="1" x14ac:dyDescent="0.25">
      <c r="A78" s="134"/>
      <c r="B78" s="6" t="s">
        <v>52</v>
      </c>
      <c r="C78" s="100">
        <v>0</v>
      </c>
      <c r="D78" s="101">
        <v>0</v>
      </c>
      <c r="E78" s="100">
        <v>0</v>
      </c>
      <c r="F78" s="176">
        <f>SUM(C78:E78)</f>
        <v>0</v>
      </c>
      <c r="G78" s="67"/>
      <c r="H78" s="58"/>
      <c r="I78" s="19"/>
      <c r="J78" s="19"/>
      <c r="K78" s="19"/>
      <c r="L78" s="19"/>
    </row>
    <row r="79" spans="1:12" s="23" customFormat="1" x14ac:dyDescent="0.25">
      <c r="A79" s="134"/>
      <c r="B79" s="6" t="s">
        <v>53</v>
      </c>
      <c r="C79" s="100">
        <v>2516.6999999999998</v>
      </c>
      <c r="D79" s="101">
        <v>2079.0100000000002</v>
      </c>
      <c r="E79" s="100">
        <v>1313.06</v>
      </c>
      <c r="F79" s="176">
        <f>SUM(C79:E79)</f>
        <v>5908.77</v>
      </c>
      <c r="G79" s="67"/>
      <c r="H79" s="58"/>
      <c r="I79" s="19"/>
      <c r="J79" s="19"/>
      <c r="K79" s="19"/>
      <c r="L79" s="19"/>
    </row>
    <row r="80" spans="1:12" s="23" customFormat="1" x14ac:dyDescent="0.25">
      <c r="A80" s="134"/>
      <c r="B80" s="6" t="s">
        <v>54</v>
      </c>
      <c r="C80" s="100">
        <v>0</v>
      </c>
      <c r="D80" s="101">
        <v>0</v>
      </c>
      <c r="E80" s="100">
        <v>1</v>
      </c>
      <c r="F80" s="176">
        <f>SUM(C80:E80)</f>
        <v>1</v>
      </c>
      <c r="G80" s="67"/>
      <c r="H80" s="58"/>
      <c r="I80" s="19"/>
      <c r="J80" s="19"/>
      <c r="K80" s="19"/>
      <c r="L80" s="19"/>
    </row>
    <row r="81" spans="1:12" s="23" customFormat="1" x14ac:dyDescent="0.25">
      <c r="A81" s="134"/>
      <c r="B81" s="12" t="s">
        <v>55</v>
      </c>
      <c r="C81" s="100">
        <v>85723.07</v>
      </c>
      <c r="D81" s="101">
        <v>152185.89000000001</v>
      </c>
      <c r="E81" s="100">
        <v>54002.74</v>
      </c>
      <c r="F81" s="176">
        <f>SUM(C81:E81)</f>
        <v>291911.7</v>
      </c>
      <c r="G81" s="67"/>
      <c r="H81" s="58"/>
      <c r="I81" s="19"/>
      <c r="J81" s="19"/>
      <c r="K81" s="19"/>
      <c r="L81" s="19"/>
    </row>
    <row r="82" spans="1:12" s="23" customFormat="1" x14ac:dyDescent="0.25">
      <c r="A82" s="134"/>
      <c r="B82" s="6" t="s">
        <v>56</v>
      </c>
      <c r="C82" s="100">
        <v>0</v>
      </c>
      <c r="D82" s="101">
        <v>0</v>
      </c>
      <c r="E82" s="100">
        <v>0</v>
      </c>
      <c r="F82" s="176">
        <f>SUM(C82:E82)</f>
        <v>0</v>
      </c>
      <c r="G82" s="67"/>
      <c r="H82" s="58"/>
      <c r="I82" s="19"/>
      <c r="J82" s="19"/>
      <c r="K82" s="19"/>
      <c r="L82" s="19"/>
    </row>
    <row r="83" spans="1:12" s="23" customFormat="1" ht="15" hidden="1" customHeight="1" x14ac:dyDescent="0.25">
      <c r="A83" s="134"/>
      <c r="B83" s="6"/>
      <c r="C83" s="102"/>
      <c r="D83" s="20"/>
      <c r="E83" s="106"/>
      <c r="F83" s="176"/>
      <c r="G83" s="60"/>
      <c r="H83" s="58"/>
      <c r="I83" s="19"/>
      <c r="J83" s="19"/>
      <c r="K83" s="19"/>
      <c r="L83" s="19"/>
    </row>
    <row r="84" spans="1:12" s="23" customFormat="1" ht="15" hidden="1" customHeight="1" x14ac:dyDescent="0.25">
      <c r="A84" s="134"/>
      <c r="B84" s="6"/>
      <c r="C84" s="102"/>
      <c r="D84" s="20"/>
      <c r="E84" s="106"/>
      <c r="F84" s="176"/>
      <c r="G84" s="60"/>
      <c r="H84" s="58"/>
      <c r="I84" s="19"/>
      <c r="J84" s="19"/>
      <c r="K84" s="19"/>
      <c r="L84" s="19"/>
    </row>
    <row r="85" spans="1:12" s="23" customFormat="1" ht="15" hidden="1" customHeight="1" x14ac:dyDescent="0.25">
      <c r="A85" s="134"/>
      <c r="B85" s="6"/>
      <c r="C85" s="102"/>
      <c r="D85" s="20"/>
      <c r="E85" s="106"/>
      <c r="F85" s="176"/>
      <c r="G85" s="60"/>
      <c r="H85" s="58"/>
      <c r="I85" s="19"/>
      <c r="J85" s="19"/>
      <c r="K85" s="19"/>
      <c r="L85" s="19"/>
    </row>
    <row r="86" spans="1:12" s="23" customFormat="1" ht="15" hidden="1" customHeight="1" x14ac:dyDescent="0.25">
      <c r="A86" s="134"/>
      <c r="B86" s="6"/>
      <c r="C86" s="102"/>
      <c r="D86" s="20"/>
      <c r="E86" s="106"/>
      <c r="F86" s="176"/>
      <c r="G86" s="60"/>
      <c r="H86" s="58"/>
      <c r="I86" s="19"/>
      <c r="J86" s="19"/>
      <c r="K86" s="19"/>
      <c r="L86" s="19"/>
    </row>
    <row r="87" spans="1:12" s="23" customFormat="1" ht="15" hidden="1" customHeight="1" x14ac:dyDescent="0.25">
      <c r="A87" s="134"/>
      <c r="B87" s="6"/>
      <c r="C87" s="102"/>
      <c r="D87" s="20"/>
      <c r="E87" s="106"/>
      <c r="F87" s="176"/>
      <c r="G87" s="60"/>
      <c r="H87" s="58"/>
      <c r="I87" s="19"/>
      <c r="J87" s="19"/>
      <c r="K87" s="19"/>
      <c r="L87" s="19"/>
    </row>
    <row r="88" spans="1:12" s="23" customFormat="1" ht="15" hidden="1" customHeight="1" x14ac:dyDescent="0.25">
      <c r="A88" s="134"/>
      <c r="B88" s="6"/>
      <c r="C88" s="102"/>
      <c r="D88" s="20"/>
      <c r="E88" s="106"/>
      <c r="F88" s="176"/>
      <c r="G88" s="60"/>
      <c r="H88" s="58"/>
      <c r="I88" s="19"/>
      <c r="J88" s="19"/>
      <c r="K88" s="19"/>
      <c r="L88" s="19"/>
    </row>
    <row r="89" spans="1:12" s="23" customFormat="1" ht="15" hidden="1" customHeight="1" x14ac:dyDescent="0.25">
      <c r="A89" s="134"/>
      <c r="B89" s="6"/>
      <c r="C89" s="102"/>
      <c r="D89" s="20"/>
      <c r="E89" s="106"/>
      <c r="F89" s="176"/>
      <c r="G89" s="60"/>
      <c r="H89" s="58"/>
      <c r="I89" s="19"/>
      <c r="J89" s="19"/>
      <c r="K89" s="19"/>
      <c r="L89" s="19"/>
    </row>
    <row r="90" spans="1:12" s="23" customFormat="1" ht="15" hidden="1" customHeight="1" x14ac:dyDescent="0.25">
      <c r="A90" s="134"/>
      <c r="B90" s="6"/>
      <c r="C90" s="102"/>
      <c r="D90" s="20"/>
      <c r="E90" s="106"/>
      <c r="F90" s="176"/>
      <c r="G90" s="60"/>
      <c r="H90" s="58"/>
      <c r="I90" s="19"/>
      <c r="J90" s="19"/>
      <c r="K90" s="19"/>
      <c r="L90" s="19"/>
    </row>
    <row r="91" spans="1:12" s="23" customFormat="1" ht="15" hidden="1" customHeight="1" x14ac:dyDescent="0.25">
      <c r="A91" s="134"/>
      <c r="B91" s="6"/>
      <c r="C91" s="102"/>
      <c r="D91" s="20"/>
      <c r="E91" s="106"/>
      <c r="F91" s="176"/>
      <c r="G91" s="60"/>
      <c r="H91" s="58"/>
      <c r="I91" s="19"/>
      <c r="J91" s="19"/>
      <c r="K91" s="19"/>
      <c r="L91" s="19"/>
    </row>
    <row r="92" spans="1:12" s="23" customFormat="1" ht="15" hidden="1" customHeight="1" x14ac:dyDescent="0.25">
      <c r="A92" s="134"/>
      <c r="B92" s="6"/>
      <c r="C92" s="102"/>
      <c r="D92" s="20"/>
      <c r="E92" s="106"/>
      <c r="F92" s="176"/>
      <c r="G92" s="60"/>
      <c r="H92" s="58"/>
      <c r="I92" s="19"/>
      <c r="J92" s="19"/>
      <c r="K92" s="19"/>
      <c r="L92" s="19"/>
    </row>
    <row r="93" spans="1:12" s="23" customFormat="1" ht="15" hidden="1" customHeight="1" x14ac:dyDescent="0.25">
      <c r="A93" s="134"/>
      <c r="B93" s="6"/>
      <c r="C93" s="102"/>
      <c r="D93" s="20"/>
      <c r="E93" s="106"/>
      <c r="F93" s="176"/>
      <c r="G93" s="60"/>
      <c r="H93" s="58"/>
      <c r="I93" s="19"/>
      <c r="J93" s="19"/>
      <c r="K93" s="19"/>
      <c r="L93" s="19"/>
    </row>
    <row r="94" spans="1:12" s="23" customFormat="1" ht="15" hidden="1" customHeight="1" x14ac:dyDescent="0.25">
      <c r="A94" s="134"/>
      <c r="B94" s="6"/>
      <c r="C94" s="102"/>
      <c r="D94" s="20"/>
      <c r="E94" s="106"/>
      <c r="F94" s="176"/>
      <c r="G94" s="60"/>
      <c r="H94" s="58"/>
      <c r="I94" s="19"/>
      <c r="J94" s="19"/>
      <c r="K94" s="19"/>
      <c r="L94" s="19"/>
    </row>
    <row r="95" spans="1:12" s="23" customFormat="1" ht="15" hidden="1" customHeight="1" x14ac:dyDescent="0.25">
      <c r="A95" s="134"/>
      <c r="B95" s="6"/>
      <c r="C95" s="102"/>
      <c r="D95" s="20"/>
      <c r="E95" s="106"/>
      <c r="F95" s="176"/>
      <c r="G95" s="60"/>
      <c r="H95" s="58"/>
      <c r="I95" s="19"/>
      <c r="J95" s="19"/>
      <c r="K95" s="19"/>
      <c r="L95" s="19"/>
    </row>
    <row r="96" spans="1:12" s="23" customFormat="1" x14ac:dyDescent="0.25">
      <c r="A96" s="134"/>
      <c r="B96" s="8" t="s">
        <v>57</v>
      </c>
      <c r="C96" s="99">
        <f t="shared" ref="C96:E96" si="9">SUM(C99:C104)</f>
        <v>8681.06</v>
      </c>
      <c r="D96" s="99">
        <f t="shared" si="9"/>
        <v>9743.41</v>
      </c>
      <c r="E96" s="99">
        <f t="shared" si="9"/>
        <v>10423.42</v>
      </c>
      <c r="F96" s="174">
        <f>SUM(F99:F104)</f>
        <v>28847.89</v>
      </c>
      <c r="G96" s="60"/>
      <c r="H96" s="58"/>
      <c r="I96" s="19"/>
      <c r="J96" s="19"/>
      <c r="K96" s="19"/>
      <c r="L96" s="19"/>
    </row>
    <row r="97" spans="1:12" s="23" customFormat="1" hidden="1" x14ac:dyDescent="0.25">
      <c r="A97" s="134"/>
      <c r="B97" s="6"/>
      <c r="C97" s="102"/>
      <c r="D97" s="20"/>
      <c r="E97" s="106"/>
      <c r="F97" s="175"/>
      <c r="G97" s="60"/>
      <c r="H97" s="58"/>
      <c r="I97" s="19"/>
      <c r="J97" s="19"/>
      <c r="K97" s="19"/>
      <c r="L97" s="19"/>
    </row>
    <row r="98" spans="1:12" s="23" customFormat="1" hidden="1" x14ac:dyDescent="0.25">
      <c r="A98" s="134"/>
      <c r="B98" s="6" t="s">
        <v>58</v>
      </c>
      <c r="C98" s="102"/>
      <c r="D98" s="20"/>
      <c r="E98" s="106"/>
      <c r="F98" s="175"/>
      <c r="G98" s="60"/>
      <c r="H98" s="58"/>
      <c r="I98" s="19"/>
      <c r="J98" s="19"/>
      <c r="K98" s="19"/>
      <c r="L98" s="19"/>
    </row>
    <row r="99" spans="1:12" s="23" customFormat="1" x14ac:dyDescent="0.25">
      <c r="A99" s="134"/>
      <c r="B99" s="6" t="s">
        <v>59</v>
      </c>
      <c r="C99" s="100">
        <v>0</v>
      </c>
      <c r="D99" s="101">
        <v>0</v>
      </c>
      <c r="E99" s="92">
        <v>1</v>
      </c>
      <c r="F99" s="175">
        <f>SUM(C99:E99)</f>
        <v>1</v>
      </c>
      <c r="G99" s="67"/>
      <c r="H99" s="58"/>
      <c r="I99" s="19"/>
      <c r="J99" s="19"/>
      <c r="K99" s="19"/>
      <c r="L99" s="19"/>
    </row>
    <row r="100" spans="1:12" s="23" customFormat="1" hidden="1" x14ac:dyDescent="0.25">
      <c r="A100" s="134"/>
      <c r="B100" s="6"/>
      <c r="C100" s="107"/>
      <c r="D100" s="108"/>
      <c r="E100" s="92"/>
      <c r="F100" s="175">
        <f>SUM(C100:E100)</f>
        <v>0</v>
      </c>
      <c r="G100" s="67"/>
      <c r="H100" s="58"/>
      <c r="I100" s="19"/>
      <c r="J100" s="19"/>
      <c r="K100" s="19"/>
      <c r="L100" s="19"/>
    </row>
    <row r="101" spans="1:12" s="23" customFormat="1" hidden="1" x14ac:dyDescent="0.25">
      <c r="A101" s="134"/>
      <c r="B101" s="6" t="s">
        <v>60</v>
      </c>
      <c r="C101" s="107"/>
      <c r="D101" s="108"/>
      <c r="E101" s="92"/>
      <c r="F101" s="175">
        <f>SUM(C101:E101)</f>
        <v>0</v>
      </c>
      <c r="G101" s="67"/>
      <c r="H101" s="58"/>
      <c r="I101" s="19"/>
      <c r="J101" s="19"/>
      <c r="K101" s="19"/>
      <c r="L101" s="19"/>
    </row>
    <row r="102" spans="1:12" s="23" customFormat="1" x14ac:dyDescent="0.25">
      <c r="A102" s="134"/>
      <c r="B102" s="6" t="s">
        <v>61</v>
      </c>
      <c r="C102" s="107">
        <v>0</v>
      </c>
      <c r="D102" s="108">
        <v>0</v>
      </c>
      <c r="E102" s="92">
        <v>1</v>
      </c>
      <c r="F102" s="175">
        <f>SUM(C102:E102)</f>
        <v>1</v>
      </c>
      <c r="G102" s="67"/>
      <c r="H102" s="58"/>
      <c r="I102" s="19"/>
      <c r="J102" s="19"/>
      <c r="K102" s="19"/>
      <c r="L102" s="19"/>
    </row>
    <row r="103" spans="1:12" s="23" customFormat="1" x14ac:dyDescent="0.25">
      <c r="A103" s="134"/>
      <c r="B103" s="6" t="s">
        <v>62</v>
      </c>
      <c r="C103" s="107">
        <v>3074.06</v>
      </c>
      <c r="D103" s="108">
        <v>5921.41</v>
      </c>
      <c r="E103" s="107">
        <v>5696.42</v>
      </c>
      <c r="F103" s="175">
        <f>SUM(C103:E103)</f>
        <v>14691.89</v>
      </c>
      <c r="G103" s="67"/>
      <c r="H103" s="58"/>
      <c r="I103" s="19"/>
      <c r="J103" s="19"/>
      <c r="K103" s="19"/>
      <c r="L103" s="19"/>
    </row>
    <row r="104" spans="1:12" s="23" customFormat="1" x14ac:dyDescent="0.25">
      <c r="A104" s="134"/>
      <c r="B104" s="6" t="s">
        <v>63</v>
      </c>
      <c r="C104" s="107">
        <v>5607</v>
      </c>
      <c r="D104" s="108">
        <v>3822</v>
      </c>
      <c r="E104" s="92">
        <v>4725</v>
      </c>
      <c r="F104" s="175">
        <f>SUM(C104:E104)</f>
        <v>14154</v>
      </c>
      <c r="G104" s="60"/>
      <c r="H104" s="58"/>
      <c r="I104" s="19"/>
      <c r="J104" s="19"/>
      <c r="K104" s="19"/>
      <c r="L104" s="19"/>
    </row>
    <row r="105" spans="1:12" s="23" customFormat="1" x14ac:dyDescent="0.25">
      <c r="A105" s="134"/>
      <c r="B105" s="8" t="s">
        <v>64</v>
      </c>
      <c r="C105" s="99">
        <f t="shared" ref="C105:E105" si="10">+C106</f>
        <v>157805.88</v>
      </c>
      <c r="D105" s="99">
        <f t="shared" si="10"/>
        <v>177308.9</v>
      </c>
      <c r="E105" s="99">
        <f t="shared" si="10"/>
        <v>99140.34</v>
      </c>
      <c r="F105" s="174">
        <f>F106</f>
        <v>434255.12</v>
      </c>
      <c r="G105" s="67"/>
      <c r="H105" s="58"/>
      <c r="I105" s="19"/>
      <c r="J105" s="19"/>
      <c r="K105" s="19"/>
      <c r="L105" s="19"/>
    </row>
    <row r="106" spans="1:12" s="23" customFormat="1" x14ac:dyDescent="0.25">
      <c r="A106" s="134"/>
      <c r="B106" s="6" t="s">
        <v>65</v>
      </c>
      <c r="C106" s="107">
        <v>157805.88</v>
      </c>
      <c r="D106" s="108">
        <v>177308.9</v>
      </c>
      <c r="E106" s="92">
        <v>99140.34</v>
      </c>
      <c r="F106" s="175">
        <f>SUM(C106:E106)</f>
        <v>434255.12</v>
      </c>
      <c r="G106" s="67"/>
      <c r="H106" s="58"/>
      <c r="I106" s="19"/>
      <c r="J106" s="19"/>
      <c r="K106" s="19"/>
      <c r="L106" s="19"/>
    </row>
    <row r="107" spans="1:12" s="23" customFormat="1" hidden="1" x14ac:dyDescent="0.25">
      <c r="A107" s="134"/>
      <c r="B107" s="8" t="s">
        <v>66</v>
      </c>
      <c r="C107" s="100"/>
      <c r="D107" s="101"/>
      <c r="E107" s="92"/>
      <c r="F107" s="175">
        <v>0</v>
      </c>
      <c r="G107" s="60"/>
      <c r="H107" s="58"/>
      <c r="I107" s="19"/>
      <c r="J107" s="19"/>
      <c r="K107" s="19"/>
      <c r="L107" s="19"/>
    </row>
    <row r="108" spans="1:12" s="23" customFormat="1" hidden="1" x14ac:dyDescent="0.25">
      <c r="A108" s="134"/>
      <c r="B108" s="8" t="s">
        <v>67</v>
      </c>
      <c r="C108" s="82"/>
      <c r="D108" s="83"/>
      <c r="E108" s="92"/>
      <c r="F108" s="175"/>
      <c r="G108" s="60"/>
      <c r="H108" s="58"/>
      <c r="I108" s="19"/>
      <c r="J108" s="19"/>
      <c r="K108" s="19"/>
      <c r="L108" s="19"/>
    </row>
    <row r="109" spans="1:12" s="23" customFormat="1" hidden="1" x14ac:dyDescent="0.25">
      <c r="A109" s="134"/>
      <c r="B109" s="6"/>
      <c r="C109" s="100"/>
      <c r="D109" s="101"/>
      <c r="E109" s="92"/>
      <c r="F109" s="175"/>
      <c r="G109" s="60"/>
      <c r="H109" s="58"/>
      <c r="I109" s="19"/>
      <c r="J109" s="19"/>
      <c r="K109" s="19"/>
      <c r="L109" s="19"/>
    </row>
    <row r="110" spans="1:12" s="23" customFormat="1" hidden="1" x14ac:dyDescent="0.25">
      <c r="A110" s="134"/>
      <c r="B110" s="6"/>
      <c r="C110" s="100"/>
      <c r="D110" s="101"/>
      <c r="E110" s="92"/>
      <c r="F110" s="175"/>
      <c r="G110" s="60"/>
      <c r="H110" s="58"/>
      <c r="I110" s="19"/>
      <c r="J110" s="19"/>
      <c r="K110" s="19"/>
      <c r="L110" s="19"/>
    </row>
    <row r="111" spans="1:12" s="23" customFormat="1" ht="15.75" x14ac:dyDescent="0.25">
      <c r="A111" s="137" t="s">
        <v>68</v>
      </c>
      <c r="B111" s="6"/>
      <c r="C111" s="99">
        <f t="shared" ref="C111:E111" si="11">+C113</f>
        <v>147882.23000000001</v>
      </c>
      <c r="D111" s="99">
        <f t="shared" si="11"/>
        <v>121092.59</v>
      </c>
      <c r="E111" s="99">
        <f t="shared" si="11"/>
        <v>299383.81</v>
      </c>
      <c r="F111" s="174">
        <f>SUM(C111:E111)</f>
        <v>568358.63</v>
      </c>
      <c r="G111" s="60"/>
      <c r="H111" s="58"/>
      <c r="I111" s="19"/>
      <c r="J111" s="19"/>
      <c r="K111" s="19"/>
      <c r="L111" s="19"/>
    </row>
    <row r="112" spans="1:12" s="23" customFormat="1" hidden="1" x14ac:dyDescent="0.25">
      <c r="A112" s="134"/>
      <c r="B112" s="6"/>
      <c r="C112" s="100"/>
      <c r="D112" s="101"/>
      <c r="E112" s="92"/>
      <c r="F112" s="175"/>
      <c r="G112" s="60"/>
      <c r="H112" s="58"/>
      <c r="I112" s="19"/>
      <c r="J112" s="19"/>
      <c r="K112" s="19"/>
      <c r="L112" s="19"/>
    </row>
    <row r="113" spans="1:12" s="23" customFormat="1" ht="15.75" x14ac:dyDescent="0.25">
      <c r="A113" s="137"/>
      <c r="B113" s="8" t="s">
        <v>69</v>
      </c>
      <c r="C113" s="99">
        <f t="shared" ref="C113:F113" si="12">+C120</f>
        <v>147882.23000000001</v>
      </c>
      <c r="D113" s="99">
        <f t="shared" si="12"/>
        <v>121092.59</v>
      </c>
      <c r="E113" s="99">
        <f t="shared" si="12"/>
        <v>299383.81</v>
      </c>
      <c r="F113" s="174">
        <f t="shared" si="12"/>
        <v>568358.63</v>
      </c>
      <c r="G113" s="60"/>
      <c r="H113" s="58"/>
      <c r="I113" s="19"/>
      <c r="J113" s="19"/>
      <c r="K113" s="19"/>
      <c r="L113" s="19"/>
    </row>
    <row r="114" spans="1:12" s="23" customFormat="1" ht="15.75" hidden="1" x14ac:dyDescent="0.25">
      <c r="A114" s="137"/>
      <c r="B114" s="8"/>
      <c r="C114" s="100"/>
      <c r="D114" s="101"/>
      <c r="E114" s="92"/>
      <c r="F114" s="174"/>
      <c r="G114" s="60"/>
      <c r="H114" s="58"/>
      <c r="I114" s="19"/>
      <c r="J114" s="19"/>
      <c r="K114" s="19"/>
      <c r="L114" s="19"/>
    </row>
    <row r="115" spans="1:12" s="23" customFormat="1" ht="15.75" hidden="1" x14ac:dyDescent="0.25">
      <c r="A115" s="137"/>
      <c r="B115" s="6" t="s">
        <v>70</v>
      </c>
      <c r="C115" s="82"/>
      <c r="D115" s="83"/>
      <c r="E115" s="92"/>
      <c r="F115" s="174"/>
      <c r="G115" s="60"/>
      <c r="H115" s="58"/>
      <c r="I115" s="19"/>
      <c r="J115" s="19"/>
      <c r="K115" s="19"/>
      <c r="L115" s="19"/>
    </row>
    <row r="116" spans="1:12" s="23" customFormat="1" ht="15.75" hidden="1" x14ac:dyDescent="0.25">
      <c r="A116" s="137"/>
      <c r="B116" s="6"/>
      <c r="C116" s="82"/>
      <c r="D116" s="83"/>
      <c r="E116" s="92"/>
      <c r="F116" s="174"/>
      <c r="G116" s="60"/>
      <c r="H116" s="58"/>
      <c r="I116" s="19"/>
      <c r="J116" s="19"/>
      <c r="K116" s="19"/>
      <c r="L116" s="19"/>
    </row>
    <row r="117" spans="1:12" s="23" customFormat="1" ht="15.75" hidden="1" x14ac:dyDescent="0.25">
      <c r="A117" s="137"/>
      <c r="B117" s="6" t="s">
        <v>71</v>
      </c>
      <c r="C117" s="100"/>
      <c r="D117" s="101"/>
      <c r="E117" s="92"/>
      <c r="F117" s="174"/>
      <c r="G117" s="60"/>
      <c r="H117" s="58"/>
      <c r="I117" s="19"/>
      <c r="J117" s="19"/>
      <c r="K117" s="19"/>
      <c r="L117" s="19"/>
    </row>
    <row r="118" spans="1:12" s="23" customFormat="1" ht="15.75" hidden="1" x14ac:dyDescent="0.25">
      <c r="A118" s="137"/>
      <c r="B118" s="6"/>
      <c r="C118" s="100"/>
      <c r="D118" s="101"/>
      <c r="E118" s="92"/>
      <c r="F118" s="174"/>
      <c r="G118" s="60"/>
      <c r="H118" s="58"/>
      <c r="I118" s="19"/>
      <c r="J118" s="19"/>
      <c r="K118" s="19"/>
      <c r="L118" s="19"/>
    </row>
    <row r="119" spans="1:12" s="23" customFormat="1" ht="15.75" hidden="1" x14ac:dyDescent="0.25">
      <c r="A119" s="137"/>
      <c r="B119" s="6" t="s">
        <v>72</v>
      </c>
      <c r="C119" s="100"/>
      <c r="D119" s="101"/>
      <c r="E119" s="92"/>
      <c r="F119" s="174"/>
      <c r="G119" s="60"/>
      <c r="H119" s="58"/>
      <c r="I119" s="19"/>
      <c r="J119" s="19"/>
      <c r="K119" s="19"/>
      <c r="L119" s="19"/>
    </row>
    <row r="120" spans="1:12" s="23" customFormat="1" ht="15.75" x14ac:dyDescent="0.25">
      <c r="A120" s="137"/>
      <c r="B120" s="6" t="s">
        <v>73</v>
      </c>
      <c r="C120" s="103">
        <f t="shared" ref="C120:E120" si="13">SUM(C121:C139)</f>
        <v>147882.23000000001</v>
      </c>
      <c r="D120" s="103">
        <f t="shared" si="13"/>
        <v>121092.59</v>
      </c>
      <c r="E120" s="103">
        <f t="shared" si="13"/>
        <v>299383.81</v>
      </c>
      <c r="F120" s="179">
        <f>SUM(F121:F139)</f>
        <v>568358.63</v>
      </c>
      <c r="G120" s="60"/>
      <c r="H120" s="58"/>
      <c r="I120" s="19"/>
      <c r="J120" s="19"/>
      <c r="K120" s="19"/>
      <c r="L120" s="19"/>
    </row>
    <row r="121" spans="1:12" s="23" customFormat="1" ht="15.75" x14ac:dyDescent="0.25">
      <c r="A121" s="137"/>
      <c r="B121" s="6" t="s">
        <v>74</v>
      </c>
      <c r="C121" s="100">
        <v>0</v>
      </c>
      <c r="D121" s="101">
        <v>0</v>
      </c>
      <c r="E121" s="100">
        <v>1</v>
      </c>
      <c r="F121" s="175">
        <f>SUM(C121:E121)</f>
        <v>1</v>
      </c>
      <c r="G121" s="67"/>
      <c r="H121" s="58"/>
      <c r="I121" s="19"/>
      <c r="J121" s="19"/>
      <c r="K121" s="19"/>
      <c r="L121" s="19"/>
    </row>
    <row r="122" spans="1:12" s="23" customFormat="1" ht="15.75" x14ac:dyDescent="0.25">
      <c r="A122" s="137"/>
      <c r="B122" s="6" t="s">
        <v>75</v>
      </c>
      <c r="C122" s="107">
        <v>0.01</v>
      </c>
      <c r="D122" s="108">
        <v>0.09</v>
      </c>
      <c r="E122" s="107">
        <v>0.11</v>
      </c>
      <c r="F122" s="175">
        <f>SUM(C122:E122)</f>
        <v>0.21</v>
      </c>
      <c r="G122" s="67"/>
      <c r="H122" s="58"/>
      <c r="I122" s="19"/>
      <c r="J122" s="19"/>
      <c r="K122" s="19"/>
      <c r="L122" s="19"/>
    </row>
    <row r="123" spans="1:12" s="23" customFormat="1" ht="15.75" x14ac:dyDescent="0.25">
      <c r="A123" s="137"/>
      <c r="B123" s="6" t="s">
        <v>76</v>
      </c>
      <c r="C123" s="107">
        <v>0</v>
      </c>
      <c r="D123" s="108">
        <v>5909.51</v>
      </c>
      <c r="E123" s="107">
        <v>0</v>
      </c>
      <c r="F123" s="175">
        <f>SUM(C123:E123)</f>
        <v>5909.51</v>
      </c>
      <c r="G123" s="67"/>
      <c r="H123" s="58"/>
      <c r="I123" s="19"/>
      <c r="J123" s="19"/>
      <c r="K123" s="19"/>
      <c r="L123" s="19"/>
    </row>
    <row r="124" spans="1:12" s="23" customFormat="1" ht="15.75" x14ac:dyDescent="0.25">
      <c r="A124" s="137"/>
      <c r="B124" s="28" t="s">
        <v>77</v>
      </c>
      <c r="C124" s="107">
        <v>0</v>
      </c>
      <c r="D124" s="108">
        <v>0</v>
      </c>
      <c r="E124" s="107">
        <v>1</v>
      </c>
      <c r="F124" s="175">
        <f>SUM(C124:E124)</f>
        <v>1</v>
      </c>
      <c r="G124" s="67"/>
      <c r="H124" s="58"/>
      <c r="I124" s="19"/>
      <c r="J124" s="19"/>
      <c r="K124" s="19"/>
      <c r="L124" s="19"/>
    </row>
    <row r="125" spans="1:12" s="23" customFormat="1" ht="15.75" x14ac:dyDescent="0.25">
      <c r="A125" s="137"/>
      <c r="B125" s="28" t="s">
        <v>78</v>
      </c>
      <c r="C125" s="107">
        <v>107078.66</v>
      </c>
      <c r="D125" s="108">
        <v>89121.23</v>
      </c>
      <c r="E125" s="107">
        <v>210973.95</v>
      </c>
      <c r="F125" s="175">
        <f>SUM(C125:E125)</f>
        <v>407173.84</v>
      </c>
      <c r="G125" s="67"/>
      <c r="H125" s="58"/>
      <c r="I125" s="19"/>
      <c r="J125" s="19"/>
      <c r="K125" s="19"/>
      <c r="L125" s="19"/>
    </row>
    <row r="126" spans="1:12" s="23" customFormat="1" ht="15.75" hidden="1" x14ac:dyDescent="0.25">
      <c r="A126" s="137"/>
      <c r="B126" s="6" t="s">
        <v>79</v>
      </c>
      <c r="C126" s="107"/>
      <c r="D126" s="108"/>
      <c r="E126" s="107"/>
      <c r="F126" s="175">
        <f>SUM(C126:E126)</f>
        <v>0</v>
      </c>
      <c r="G126" s="67"/>
      <c r="H126" s="58"/>
      <c r="I126" s="19"/>
      <c r="J126" s="19"/>
      <c r="K126" s="19"/>
      <c r="L126" s="19"/>
    </row>
    <row r="127" spans="1:12" s="23" customFormat="1" ht="15.75" hidden="1" x14ac:dyDescent="0.25">
      <c r="A127" s="137"/>
      <c r="B127" s="28" t="s">
        <v>138</v>
      </c>
      <c r="C127" s="107"/>
      <c r="D127" s="108"/>
      <c r="E127" s="107"/>
      <c r="F127" s="175">
        <f>SUM(C127:E127)</f>
        <v>0</v>
      </c>
      <c r="G127" s="67"/>
      <c r="H127" s="58"/>
      <c r="I127" s="19"/>
      <c r="J127" s="19"/>
      <c r="K127" s="19"/>
      <c r="L127" s="19"/>
    </row>
    <row r="128" spans="1:12" s="23" customFormat="1" ht="15.75" hidden="1" x14ac:dyDescent="0.25">
      <c r="A128" s="137"/>
      <c r="B128" s="28" t="s">
        <v>81</v>
      </c>
      <c r="C128" s="107"/>
      <c r="D128" s="108"/>
      <c r="E128" s="107"/>
      <c r="F128" s="175">
        <f>SUM(C128:E128)</f>
        <v>0</v>
      </c>
      <c r="G128" s="67"/>
      <c r="H128" s="58"/>
      <c r="I128" s="19"/>
      <c r="J128" s="19"/>
      <c r="K128" s="19"/>
      <c r="L128" s="19"/>
    </row>
    <row r="129" spans="1:12" s="23" customFormat="1" ht="15.75" hidden="1" x14ac:dyDescent="0.25">
      <c r="A129" s="137"/>
      <c r="B129" s="28" t="s">
        <v>82</v>
      </c>
      <c r="C129" s="107"/>
      <c r="D129" s="108"/>
      <c r="E129" s="107"/>
      <c r="F129" s="175">
        <f>SUM(C129:E129)</f>
        <v>0</v>
      </c>
      <c r="G129" s="67"/>
      <c r="H129" s="58"/>
      <c r="I129" s="19"/>
      <c r="J129" s="19"/>
      <c r="K129" s="19"/>
      <c r="L129" s="19"/>
    </row>
    <row r="130" spans="1:12" s="23" customFormat="1" ht="15.75" x14ac:dyDescent="0.25">
      <c r="A130" s="137"/>
      <c r="B130" s="6" t="s">
        <v>139</v>
      </c>
      <c r="C130" s="107">
        <v>37168.14</v>
      </c>
      <c r="D130" s="108">
        <v>22311.759999999998</v>
      </c>
      <c r="E130" s="107">
        <v>85549.02</v>
      </c>
      <c r="F130" s="175">
        <f>SUM(C130:E130)</f>
        <v>145028.91999999998</v>
      </c>
      <c r="G130" s="67"/>
      <c r="H130" s="58"/>
      <c r="I130" s="19"/>
      <c r="J130" s="19"/>
      <c r="K130" s="19"/>
      <c r="L130" s="19"/>
    </row>
    <row r="131" spans="1:12" s="23" customFormat="1" ht="15.75" hidden="1" x14ac:dyDescent="0.25">
      <c r="A131" s="137"/>
      <c r="B131" s="6" t="s">
        <v>84</v>
      </c>
      <c r="C131" s="100"/>
      <c r="D131" s="101"/>
      <c r="E131" s="92"/>
      <c r="F131" s="175">
        <f>SUM(C131:E131)</f>
        <v>0</v>
      </c>
      <c r="G131" s="67"/>
      <c r="H131" s="58"/>
      <c r="I131" s="19"/>
      <c r="J131" s="19"/>
      <c r="K131" s="19"/>
      <c r="L131" s="19"/>
    </row>
    <row r="132" spans="1:12" s="23" customFormat="1" ht="15.75" hidden="1" x14ac:dyDescent="0.25">
      <c r="A132" s="137"/>
      <c r="B132" s="28" t="s">
        <v>85</v>
      </c>
      <c r="C132" s="100"/>
      <c r="D132" s="101"/>
      <c r="E132" s="92"/>
      <c r="F132" s="175">
        <f>SUM(C132:E132)</f>
        <v>0</v>
      </c>
      <c r="G132" s="67"/>
      <c r="H132" s="58"/>
      <c r="I132" s="19"/>
      <c r="J132" s="19"/>
      <c r="K132" s="19"/>
      <c r="L132" s="19"/>
    </row>
    <row r="133" spans="1:12" s="23" customFormat="1" ht="15.75" hidden="1" x14ac:dyDescent="0.25">
      <c r="A133" s="137"/>
      <c r="B133" s="13" t="s">
        <v>86</v>
      </c>
      <c r="C133" s="65"/>
      <c r="D133" s="66"/>
      <c r="E133" s="92"/>
      <c r="F133" s="175">
        <f>SUM(C133:E133)</f>
        <v>0</v>
      </c>
      <c r="G133" s="67"/>
      <c r="H133" s="58"/>
      <c r="I133" s="19"/>
      <c r="J133" s="19"/>
      <c r="K133" s="19"/>
      <c r="L133" s="19"/>
    </row>
    <row r="134" spans="1:12" s="23" customFormat="1" ht="15.75" hidden="1" x14ac:dyDescent="0.25">
      <c r="A134" s="137"/>
      <c r="B134" s="28" t="s">
        <v>87</v>
      </c>
      <c r="C134" s="100"/>
      <c r="D134" s="101"/>
      <c r="E134" s="92"/>
      <c r="F134" s="175">
        <f>SUM(C134:E134)</f>
        <v>0</v>
      </c>
      <c r="G134" s="67"/>
      <c r="H134" s="58"/>
      <c r="I134" s="19"/>
      <c r="J134" s="19"/>
      <c r="K134" s="19"/>
      <c r="L134" s="19"/>
    </row>
    <row r="135" spans="1:12" s="23" customFormat="1" ht="15.75" hidden="1" x14ac:dyDescent="0.25">
      <c r="A135" s="137"/>
      <c r="B135" s="28" t="s">
        <v>88</v>
      </c>
      <c r="C135" s="100"/>
      <c r="D135" s="101"/>
      <c r="E135" s="92"/>
      <c r="F135" s="175">
        <f>SUM(C135:E135)</f>
        <v>0</v>
      </c>
      <c r="G135" s="67"/>
      <c r="H135" s="58"/>
      <c r="I135" s="19"/>
      <c r="J135" s="19"/>
      <c r="K135" s="19"/>
      <c r="L135" s="19"/>
    </row>
    <row r="136" spans="1:12" s="23" customFormat="1" ht="15.75" hidden="1" x14ac:dyDescent="0.25">
      <c r="A136" s="137"/>
      <c r="B136" s="28" t="s">
        <v>89</v>
      </c>
      <c r="C136" s="100"/>
      <c r="D136" s="101"/>
      <c r="E136" s="92"/>
      <c r="F136" s="175">
        <f>SUM(C136:E136)</f>
        <v>0</v>
      </c>
      <c r="G136" s="67"/>
      <c r="H136" s="58"/>
      <c r="I136" s="19"/>
      <c r="J136" s="19"/>
      <c r="K136" s="19"/>
      <c r="L136" s="19"/>
    </row>
    <row r="137" spans="1:12" s="23" customFormat="1" ht="15.75" hidden="1" x14ac:dyDescent="0.25">
      <c r="A137" s="137"/>
      <c r="B137" s="28" t="s">
        <v>90</v>
      </c>
      <c r="C137" s="100"/>
      <c r="D137" s="101"/>
      <c r="E137" s="92"/>
      <c r="F137" s="175">
        <f>SUM(C137:E137)</f>
        <v>0</v>
      </c>
      <c r="G137" s="67"/>
      <c r="H137" s="58"/>
      <c r="I137" s="19"/>
      <c r="J137" s="19"/>
      <c r="K137" s="19"/>
      <c r="L137" s="19"/>
    </row>
    <row r="138" spans="1:12" s="23" customFormat="1" ht="15.75" hidden="1" x14ac:dyDescent="0.25">
      <c r="A138" s="137"/>
      <c r="B138" s="6" t="s">
        <v>91</v>
      </c>
      <c r="C138" s="100"/>
      <c r="D138" s="101"/>
      <c r="E138" s="92"/>
      <c r="F138" s="175">
        <f>SUM(C138:E138)</f>
        <v>0</v>
      </c>
      <c r="G138" s="67"/>
      <c r="H138" s="58"/>
      <c r="I138" s="19"/>
      <c r="J138" s="19"/>
      <c r="K138" s="19"/>
      <c r="L138" s="19"/>
    </row>
    <row r="139" spans="1:12" s="23" customFormat="1" ht="15.75" x14ac:dyDescent="0.25">
      <c r="A139" s="137"/>
      <c r="B139" s="28" t="s">
        <v>92</v>
      </c>
      <c r="C139" s="100">
        <v>3635.42</v>
      </c>
      <c r="D139" s="101">
        <v>3750</v>
      </c>
      <c r="E139" s="100">
        <v>2858.73</v>
      </c>
      <c r="F139" s="175">
        <f>SUM(C139:E139)</f>
        <v>10244.15</v>
      </c>
      <c r="G139" s="67"/>
      <c r="H139" s="58"/>
      <c r="I139" s="19"/>
      <c r="J139" s="19"/>
      <c r="K139" s="19"/>
      <c r="L139" s="19"/>
    </row>
    <row r="140" spans="1:12" s="23" customFormat="1" hidden="1" x14ac:dyDescent="0.25">
      <c r="A140" s="134"/>
      <c r="B140" s="8"/>
      <c r="C140" s="82"/>
      <c r="D140" s="83"/>
      <c r="E140" s="92"/>
      <c r="F140" s="175"/>
      <c r="G140" s="60"/>
      <c r="H140" s="58"/>
      <c r="I140" s="19"/>
      <c r="J140" s="19"/>
      <c r="K140" s="19"/>
      <c r="L140" s="19"/>
    </row>
    <row r="141" spans="1:12" s="23" customFormat="1" ht="15.75" x14ac:dyDescent="0.25">
      <c r="A141" s="137" t="s">
        <v>93</v>
      </c>
      <c r="B141" s="8"/>
      <c r="C141" s="99">
        <f t="shared" ref="C141:F141" si="14">+C143</f>
        <v>19715.64</v>
      </c>
      <c r="D141" s="99">
        <f t="shared" si="14"/>
        <v>16997.259999999998</v>
      </c>
      <c r="E141" s="99">
        <f t="shared" si="14"/>
        <v>1699467.5</v>
      </c>
      <c r="F141" s="174">
        <f>SUM(C141:E141)</f>
        <v>1736180.4</v>
      </c>
      <c r="G141" s="60"/>
      <c r="H141" s="58"/>
      <c r="I141" s="19"/>
      <c r="J141" s="19"/>
      <c r="K141" s="19"/>
      <c r="L141" s="19"/>
    </row>
    <row r="142" spans="1:12" s="23" customFormat="1" hidden="1" x14ac:dyDescent="0.25">
      <c r="A142" s="134"/>
      <c r="B142" s="8"/>
      <c r="C142" s="100"/>
      <c r="D142" s="101"/>
      <c r="E142" s="92"/>
      <c r="F142" s="174">
        <f t="shared" ref="F142:F143" si="15">SUM(C142:E142)</f>
        <v>0</v>
      </c>
      <c r="G142" s="60"/>
      <c r="H142" s="58"/>
      <c r="I142" s="19"/>
      <c r="J142" s="19"/>
      <c r="K142" s="19"/>
      <c r="L142" s="19"/>
    </row>
    <row r="143" spans="1:12" s="23" customFormat="1" x14ac:dyDescent="0.25">
      <c r="A143" s="139"/>
      <c r="B143" s="8" t="s">
        <v>94</v>
      </c>
      <c r="C143" s="99">
        <f t="shared" ref="C143:E143" si="16">SUM(C144:C160)</f>
        <v>19715.64</v>
      </c>
      <c r="D143" s="99">
        <f t="shared" si="16"/>
        <v>16997.259999999998</v>
      </c>
      <c r="E143" s="99">
        <f t="shared" si="16"/>
        <v>1699467.5</v>
      </c>
      <c r="F143" s="174">
        <f t="shared" si="15"/>
        <v>1736180.4</v>
      </c>
      <c r="G143" s="109"/>
      <c r="H143" s="58"/>
      <c r="I143" s="19"/>
      <c r="J143" s="19"/>
      <c r="K143" s="19"/>
      <c r="L143" s="19"/>
    </row>
    <row r="144" spans="1:12" s="23" customFormat="1" x14ac:dyDescent="0.25">
      <c r="A144" s="134"/>
      <c r="B144" s="6" t="s">
        <v>95</v>
      </c>
      <c r="C144" s="107">
        <v>0</v>
      </c>
      <c r="D144" s="108">
        <v>0</v>
      </c>
      <c r="E144" s="107">
        <v>1</v>
      </c>
      <c r="F144" s="176">
        <f>SUM(C144:E144)</f>
        <v>1</v>
      </c>
      <c r="G144" s="60"/>
      <c r="H144" s="58"/>
      <c r="I144" s="19"/>
      <c r="J144" s="19"/>
      <c r="K144" s="19"/>
      <c r="L144" s="19"/>
    </row>
    <row r="145" spans="1:12" s="23" customFormat="1" ht="15" hidden="1" customHeight="1" x14ac:dyDescent="0.25">
      <c r="A145" s="134"/>
      <c r="B145" s="6" t="s">
        <v>96</v>
      </c>
      <c r="C145" s="107"/>
      <c r="D145" s="108"/>
      <c r="E145" s="107"/>
      <c r="F145" s="176">
        <f>SUM(C145:E145)</f>
        <v>0</v>
      </c>
      <c r="G145" s="60"/>
      <c r="H145" s="58"/>
      <c r="I145" s="19"/>
      <c r="J145" s="19"/>
      <c r="K145" s="19"/>
      <c r="L145" s="19"/>
    </row>
    <row r="146" spans="1:12" s="23" customFormat="1" ht="15" hidden="1" customHeight="1" x14ac:dyDescent="0.25">
      <c r="A146" s="134"/>
      <c r="B146" s="6" t="s">
        <v>97</v>
      </c>
      <c r="C146" s="107"/>
      <c r="D146" s="108"/>
      <c r="E146" s="107"/>
      <c r="F146" s="176">
        <f>SUM(C146:E146)</f>
        <v>0</v>
      </c>
      <c r="G146" s="60"/>
      <c r="H146" s="58"/>
      <c r="I146" s="19"/>
      <c r="J146" s="19"/>
      <c r="K146" s="19"/>
      <c r="L146" s="19"/>
    </row>
    <row r="147" spans="1:12" s="23" customFormat="1" ht="15" hidden="1" customHeight="1" x14ac:dyDescent="0.25">
      <c r="A147" s="134"/>
      <c r="B147" s="6" t="s">
        <v>98</v>
      </c>
      <c r="C147" s="107"/>
      <c r="D147" s="108"/>
      <c r="E147" s="107"/>
      <c r="F147" s="176">
        <f>SUM(C147:E147)</f>
        <v>0</v>
      </c>
      <c r="G147" s="60"/>
      <c r="H147" s="58"/>
      <c r="I147" s="19"/>
      <c r="J147" s="19"/>
      <c r="K147" s="19"/>
      <c r="L147" s="19"/>
    </row>
    <row r="148" spans="1:12" s="23" customFormat="1" ht="15" hidden="1" customHeight="1" x14ac:dyDescent="0.25">
      <c r="A148" s="134"/>
      <c r="B148" s="6" t="s">
        <v>99</v>
      </c>
      <c r="C148" s="107"/>
      <c r="D148" s="108"/>
      <c r="E148" s="107"/>
      <c r="F148" s="176">
        <f>SUM(C148:E148)</f>
        <v>0</v>
      </c>
      <c r="G148" s="60"/>
      <c r="H148" s="58"/>
      <c r="I148" s="19"/>
      <c r="J148" s="19"/>
      <c r="K148" s="19"/>
      <c r="L148" s="19"/>
    </row>
    <row r="149" spans="1:12" s="23" customFormat="1" ht="15" hidden="1" customHeight="1" x14ac:dyDescent="0.25">
      <c r="A149" s="134"/>
      <c r="B149" s="6" t="s">
        <v>100</v>
      </c>
      <c r="C149" s="107"/>
      <c r="D149" s="108"/>
      <c r="E149" s="107"/>
      <c r="F149" s="176">
        <f>SUM(C149:E149)</f>
        <v>0</v>
      </c>
      <c r="G149" s="60"/>
      <c r="H149" s="58"/>
      <c r="I149" s="19"/>
      <c r="J149" s="19"/>
      <c r="K149" s="19"/>
      <c r="L149" s="19"/>
    </row>
    <row r="150" spans="1:12" s="23" customFormat="1" ht="15" hidden="1" customHeight="1" x14ac:dyDescent="0.25">
      <c r="A150" s="134"/>
      <c r="B150" s="6" t="s">
        <v>101</v>
      </c>
      <c r="C150" s="107"/>
      <c r="D150" s="108"/>
      <c r="E150" s="107"/>
      <c r="F150" s="176">
        <f>SUM(C150:E150)</f>
        <v>0</v>
      </c>
      <c r="G150" s="60"/>
      <c r="H150" s="58"/>
      <c r="I150" s="19"/>
      <c r="J150" s="19"/>
      <c r="K150" s="19"/>
      <c r="L150" s="19"/>
    </row>
    <row r="151" spans="1:12" s="23" customFormat="1" ht="15" hidden="1" customHeight="1" x14ac:dyDescent="0.25">
      <c r="A151" s="134"/>
      <c r="B151" s="6" t="s">
        <v>102</v>
      </c>
      <c r="C151" s="107"/>
      <c r="D151" s="108"/>
      <c r="E151" s="107"/>
      <c r="F151" s="176">
        <f>SUM(C151:E151)</f>
        <v>0</v>
      </c>
      <c r="G151" s="60"/>
      <c r="H151" s="58"/>
      <c r="I151" s="19"/>
      <c r="J151" s="19"/>
      <c r="K151" s="19"/>
      <c r="L151" s="19"/>
    </row>
    <row r="152" spans="1:12" s="23" customFormat="1" ht="15" hidden="1" customHeight="1" x14ac:dyDescent="0.25">
      <c r="A152" s="134"/>
      <c r="B152" s="6" t="s">
        <v>103</v>
      </c>
      <c r="C152" s="107"/>
      <c r="D152" s="108"/>
      <c r="E152" s="107"/>
      <c r="F152" s="176">
        <f>SUM(C152:E152)</f>
        <v>0</v>
      </c>
      <c r="G152" s="60"/>
      <c r="H152" s="58"/>
      <c r="I152" s="19"/>
      <c r="J152" s="19"/>
      <c r="K152" s="19"/>
      <c r="L152" s="19"/>
    </row>
    <row r="153" spans="1:12" s="23" customFormat="1" ht="15" hidden="1" customHeight="1" x14ac:dyDescent="0.25">
      <c r="A153" s="134"/>
      <c r="B153" s="6" t="s">
        <v>104</v>
      </c>
      <c r="C153" s="107"/>
      <c r="D153" s="108"/>
      <c r="E153" s="107"/>
      <c r="F153" s="176">
        <f>SUM(C153:E153)</f>
        <v>0</v>
      </c>
      <c r="G153" s="60"/>
      <c r="H153" s="58"/>
      <c r="I153" s="19"/>
      <c r="J153" s="19"/>
      <c r="K153" s="19"/>
      <c r="L153" s="19"/>
    </row>
    <row r="154" spans="1:12" s="23" customFormat="1" ht="15" hidden="1" customHeight="1" x14ac:dyDescent="0.25">
      <c r="A154" s="134"/>
      <c r="B154" s="6" t="s">
        <v>105</v>
      </c>
      <c r="C154" s="107"/>
      <c r="D154" s="108"/>
      <c r="E154" s="107"/>
      <c r="F154" s="176">
        <f>SUM(C154:E154)</f>
        <v>0</v>
      </c>
      <c r="G154" s="60"/>
      <c r="H154" s="58"/>
      <c r="I154" s="19"/>
      <c r="J154" s="19"/>
      <c r="K154" s="19"/>
      <c r="L154" s="19"/>
    </row>
    <row r="155" spans="1:12" s="23" customFormat="1" ht="15" hidden="1" customHeight="1" x14ac:dyDescent="0.25">
      <c r="A155" s="134"/>
      <c r="B155" s="6" t="s">
        <v>106</v>
      </c>
      <c r="C155" s="107"/>
      <c r="D155" s="108"/>
      <c r="E155" s="107"/>
      <c r="F155" s="176">
        <f>SUM(C155:E155)</f>
        <v>0</v>
      </c>
      <c r="G155" s="60"/>
      <c r="H155" s="58"/>
      <c r="I155" s="19"/>
      <c r="J155" s="19"/>
      <c r="K155" s="19"/>
      <c r="L155" s="19"/>
    </row>
    <row r="156" spans="1:12" s="23" customFormat="1" ht="15" hidden="1" customHeight="1" x14ac:dyDescent="0.25">
      <c r="A156" s="134"/>
      <c r="B156" s="6" t="s">
        <v>107</v>
      </c>
      <c r="C156" s="107"/>
      <c r="D156" s="108"/>
      <c r="E156" s="107"/>
      <c r="F156" s="176">
        <f>SUM(C156:E156)</f>
        <v>0</v>
      </c>
      <c r="G156" s="60"/>
      <c r="H156" s="58"/>
      <c r="I156" s="19"/>
      <c r="J156" s="19"/>
      <c r="K156" s="19"/>
      <c r="L156" s="19"/>
    </row>
    <row r="157" spans="1:12" s="23" customFormat="1" x14ac:dyDescent="0.25">
      <c r="A157" s="134" t="s">
        <v>26</v>
      </c>
      <c r="B157" s="6" t="s">
        <v>108</v>
      </c>
      <c r="C157" s="107">
        <v>0</v>
      </c>
      <c r="D157" s="108">
        <v>0</v>
      </c>
      <c r="E157" s="107">
        <v>1</v>
      </c>
      <c r="F157" s="176">
        <f>SUM(C157:E157)</f>
        <v>1</v>
      </c>
      <c r="G157" s="60"/>
      <c r="H157" s="58"/>
      <c r="I157" s="19"/>
      <c r="J157" s="19"/>
      <c r="K157" s="19"/>
      <c r="L157" s="19"/>
    </row>
    <row r="158" spans="1:12" s="23" customFormat="1" hidden="1" x14ac:dyDescent="0.25">
      <c r="A158" s="134"/>
      <c r="B158" s="6" t="s">
        <v>109</v>
      </c>
      <c r="C158" s="107"/>
      <c r="D158" s="108"/>
      <c r="E158" s="107"/>
      <c r="F158" s="176">
        <f>SUM(C158:E158)</f>
        <v>0</v>
      </c>
      <c r="G158" s="60"/>
      <c r="H158" s="58"/>
      <c r="I158" s="19"/>
      <c r="J158" s="19"/>
      <c r="K158" s="19"/>
      <c r="L158" s="19"/>
    </row>
    <row r="159" spans="1:12" s="23" customFormat="1" hidden="1" x14ac:dyDescent="0.25">
      <c r="A159" s="134"/>
      <c r="B159" s="6" t="s">
        <v>110</v>
      </c>
      <c r="C159" s="107"/>
      <c r="D159" s="108"/>
      <c r="E159" s="107"/>
      <c r="F159" s="176">
        <f>SUM(C159:E159)</f>
        <v>0</v>
      </c>
      <c r="G159" s="60"/>
      <c r="H159" s="58"/>
      <c r="I159" s="19"/>
      <c r="J159" s="19"/>
      <c r="K159" s="19"/>
      <c r="L159" s="19"/>
    </row>
    <row r="160" spans="1:12" s="23" customFormat="1" x14ac:dyDescent="0.25">
      <c r="A160" s="134"/>
      <c r="B160" s="6" t="s">
        <v>111</v>
      </c>
      <c r="C160" s="107">
        <v>19715.64</v>
      </c>
      <c r="D160" s="108">
        <v>16997.259999999998</v>
      </c>
      <c r="E160" s="107">
        <v>1699465.5</v>
      </c>
      <c r="F160" s="176">
        <f>SUM(C160:E160)</f>
        <v>1736178.4</v>
      </c>
      <c r="G160" s="60"/>
      <c r="H160" s="58"/>
      <c r="I160" s="19"/>
      <c r="J160" s="19"/>
      <c r="K160" s="19"/>
      <c r="L160" s="19"/>
    </row>
    <row r="161" spans="1:12" s="23" customFormat="1" hidden="1" x14ac:dyDescent="0.25">
      <c r="A161" s="134"/>
      <c r="B161" s="6"/>
      <c r="C161" s="100"/>
      <c r="D161" s="101"/>
      <c r="E161" s="92"/>
      <c r="F161" s="175"/>
      <c r="G161" s="60"/>
      <c r="H161" s="58"/>
      <c r="I161" s="19"/>
      <c r="J161" s="19"/>
      <c r="K161" s="19"/>
      <c r="L161" s="19"/>
    </row>
    <row r="162" spans="1:12" s="23" customFormat="1" hidden="1" x14ac:dyDescent="0.25">
      <c r="A162" s="134"/>
      <c r="B162" s="8" t="s">
        <v>114</v>
      </c>
      <c r="C162" s="100"/>
      <c r="D162" s="101"/>
      <c r="E162" s="92"/>
      <c r="F162" s="174">
        <v>0</v>
      </c>
      <c r="G162" s="60"/>
      <c r="H162" s="58"/>
      <c r="I162" s="19"/>
      <c r="J162" s="19"/>
      <c r="K162" s="19"/>
      <c r="L162" s="19"/>
    </row>
    <row r="163" spans="1:12" s="23" customFormat="1" hidden="1" x14ac:dyDescent="0.25">
      <c r="A163" s="134"/>
      <c r="B163" s="6"/>
      <c r="C163" s="100"/>
      <c r="D163" s="101"/>
      <c r="E163" s="92"/>
      <c r="F163" s="175"/>
      <c r="G163" s="60"/>
      <c r="H163" s="58"/>
      <c r="I163" s="19"/>
      <c r="J163" s="19"/>
      <c r="K163" s="19"/>
      <c r="L163" s="19"/>
    </row>
    <row r="164" spans="1:12" s="23" customFormat="1" hidden="1" x14ac:dyDescent="0.25">
      <c r="A164" s="134"/>
      <c r="B164" s="8" t="s">
        <v>115</v>
      </c>
      <c r="C164" s="100"/>
      <c r="D164" s="101"/>
      <c r="E164" s="92"/>
      <c r="F164" s="174">
        <v>0</v>
      </c>
      <c r="G164" s="60"/>
      <c r="H164" s="58"/>
      <c r="I164" s="19"/>
      <c r="J164" s="19"/>
      <c r="K164" s="19"/>
      <c r="L164" s="19"/>
    </row>
    <row r="165" spans="1:12" s="23" customFormat="1" hidden="1" x14ac:dyDescent="0.25">
      <c r="A165" s="139"/>
      <c r="B165" s="8" t="s">
        <v>67</v>
      </c>
      <c r="C165" s="92"/>
      <c r="D165" s="93"/>
      <c r="E165" s="92"/>
      <c r="F165" s="175"/>
      <c r="G165" s="60"/>
      <c r="H165" s="58"/>
      <c r="I165" s="19"/>
      <c r="J165" s="19"/>
      <c r="K165" s="19"/>
      <c r="L165" s="19"/>
    </row>
    <row r="166" spans="1:12" s="23" customFormat="1" hidden="1" x14ac:dyDescent="0.25">
      <c r="A166" s="139"/>
      <c r="B166" s="19"/>
      <c r="C166" s="92"/>
      <c r="D166" s="93"/>
      <c r="E166" s="92"/>
      <c r="F166" s="175"/>
      <c r="G166" s="60"/>
      <c r="H166" s="58"/>
      <c r="I166" s="19"/>
      <c r="J166" s="19"/>
      <c r="K166" s="19"/>
      <c r="L166" s="19"/>
    </row>
    <row r="167" spans="1:12" s="23" customFormat="1" ht="15.75" x14ac:dyDescent="0.25">
      <c r="A167" s="137" t="s">
        <v>116</v>
      </c>
      <c r="B167" s="39"/>
      <c r="C167" s="111">
        <f t="shared" ref="C167:E167" si="17">+C169</f>
        <v>3482134.48</v>
      </c>
      <c r="D167" s="111">
        <f t="shared" si="17"/>
        <v>3313381.67</v>
      </c>
      <c r="E167" s="111">
        <f t="shared" si="17"/>
        <v>5057058.45</v>
      </c>
      <c r="F167" s="174">
        <f>+F169</f>
        <v>11852574.600000001</v>
      </c>
      <c r="G167" s="60"/>
      <c r="H167" s="58"/>
      <c r="I167" s="19"/>
      <c r="J167" s="19"/>
      <c r="K167" s="19"/>
      <c r="L167" s="19"/>
    </row>
    <row r="168" spans="1:12" s="23" customFormat="1" ht="15.75" hidden="1" x14ac:dyDescent="0.25">
      <c r="A168" s="141"/>
      <c r="B168" s="39"/>
      <c r="C168" s="113"/>
      <c r="D168" s="112"/>
      <c r="E168" s="92"/>
      <c r="F168" s="175"/>
      <c r="G168" s="60"/>
      <c r="H168" s="58"/>
      <c r="I168" s="19"/>
      <c r="J168" s="19"/>
      <c r="K168" s="19"/>
      <c r="L168" s="19"/>
    </row>
    <row r="169" spans="1:12" s="23" customFormat="1" x14ac:dyDescent="0.25">
      <c r="A169" s="142"/>
      <c r="B169" s="6" t="s">
        <v>117</v>
      </c>
      <c r="C169" s="88">
        <v>3482134.48</v>
      </c>
      <c r="D169" s="89">
        <v>3313381.67</v>
      </c>
      <c r="E169" s="110">
        <v>5057058.45</v>
      </c>
      <c r="F169" s="175">
        <f>SUM(C169:E169)</f>
        <v>11852574.600000001</v>
      </c>
      <c r="G169" s="67"/>
      <c r="H169" s="58"/>
      <c r="I169" s="19"/>
      <c r="J169" s="19"/>
      <c r="K169" s="19"/>
      <c r="L169" s="19"/>
    </row>
    <row r="170" spans="1:12" s="23" customFormat="1" hidden="1" x14ac:dyDescent="0.25">
      <c r="A170" s="142"/>
      <c r="B170" s="6"/>
      <c r="C170" s="88"/>
      <c r="D170" s="89"/>
      <c r="E170" s="92"/>
      <c r="F170" s="175"/>
      <c r="G170" s="60"/>
      <c r="H170" s="58"/>
      <c r="I170" s="19"/>
      <c r="J170" s="19"/>
      <c r="K170" s="19"/>
      <c r="L170" s="19"/>
    </row>
    <row r="171" spans="1:12" s="23" customFormat="1" hidden="1" x14ac:dyDescent="0.25">
      <c r="A171" s="142"/>
      <c r="B171" s="17" t="s">
        <v>118</v>
      </c>
      <c r="C171" s="85"/>
      <c r="D171" s="86"/>
      <c r="E171" s="92"/>
      <c r="F171" s="175"/>
      <c r="G171" s="60"/>
      <c r="H171" s="58"/>
      <c r="I171" s="19"/>
      <c r="J171" s="19"/>
      <c r="K171" s="19"/>
      <c r="L171" s="19"/>
    </row>
    <row r="172" spans="1:12" s="23" customFormat="1" hidden="1" x14ac:dyDescent="0.25">
      <c r="A172" s="142"/>
      <c r="B172" s="40"/>
      <c r="C172" s="88"/>
      <c r="D172" s="89"/>
      <c r="E172" s="92"/>
      <c r="F172" s="175"/>
      <c r="G172" s="60"/>
      <c r="H172" s="58"/>
      <c r="I172" s="19"/>
      <c r="J172" s="19"/>
      <c r="K172" s="19"/>
      <c r="L172" s="19"/>
    </row>
    <row r="173" spans="1:12" s="23" customFormat="1" hidden="1" x14ac:dyDescent="0.25">
      <c r="A173" s="142"/>
      <c r="B173" s="17" t="s">
        <v>119</v>
      </c>
      <c r="C173" s="85"/>
      <c r="D173" s="86"/>
      <c r="E173" s="92"/>
      <c r="F173" s="175"/>
      <c r="G173" s="60"/>
      <c r="H173" s="58"/>
      <c r="I173" s="19"/>
      <c r="J173" s="19"/>
      <c r="K173" s="19"/>
      <c r="L173" s="19"/>
    </row>
    <row r="174" spans="1:12" s="23" customFormat="1" hidden="1" x14ac:dyDescent="0.25">
      <c r="A174" s="142"/>
      <c r="B174" s="17" t="s">
        <v>120</v>
      </c>
      <c r="C174" s="88"/>
      <c r="D174" s="89"/>
      <c r="E174" s="92"/>
      <c r="F174" s="175"/>
      <c r="G174" s="60"/>
      <c r="H174" s="58"/>
      <c r="I174" s="19"/>
      <c r="J174" s="19"/>
      <c r="K174" s="19"/>
      <c r="L174" s="19"/>
    </row>
    <row r="175" spans="1:12" s="23" customFormat="1" hidden="1" x14ac:dyDescent="0.25">
      <c r="A175" s="142"/>
      <c r="B175" s="3"/>
      <c r="C175" s="88"/>
      <c r="D175" s="89"/>
      <c r="E175" s="92"/>
      <c r="F175" s="175"/>
      <c r="G175" s="60"/>
      <c r="H175" s="58"/>
      <c r="I175" s="19"/>
      <c r="J175" s="19"/>
      <c r="K175" s="19"/>
      <c r="L175" s="19"/>
    </row>
    <row r="176" spans="1:12" s="23" customFormat="1" ht="15.75" x14ac:dyDescent="0.25">
      <c r="A176" s="137" t="s">
        <v>121</v>
      </c>
      <c r="B176" s="19"/>
      <c r="C176" s="99">
        <f t="shared" ref="C176:E176" si="18">SUM(C178:C180)</f>
        <v>22695973.129999999</v>
      </c>
      <c r="D176" s="99">
        <f t="shared" si="18"/>
        <v>25311937.82</v>
      </c>
      <c r="E176" s="99">
        <f t="shared" si="18"/>
        <v>30618002.93</v>
      </c>
      <c r="F176" s="174">
        <f>SUM(C176:E176)</f>
        <v>78625913.879999995</v>
      </c>
      <c r="G176" s="60"/>
      <c r="H176" s="58"/>
      <c r="I176" s="19"/>
      <c r="J176" s="19"/>
      <c r="K176" s="19"/>
      <c r="L176" s="19"/>
    </row>
    <row r="177" spans="1:12" s="23" customFormat="1" hidden="1" x14ac:dyDescent="0.25">
      <c r="A177" s="139"/>
      <c r="B177" s="19"/>
      <c r="C177" s="92"/>
      <c r="D177" s="93"/>
      <c r="E177" s="92"/>
      <c r="F177" s="175"/>
      <c r="G177" s="60"/>
      <c r="H177" s="58"/>
      <c r="I177" s="19"/>
      <c r="J177" s="19"/>
      <c r="K177" s="19"/>
      <c r="L177" s="19"/>
    </row>
    <row r="178" spans="1:12" s="23" customFormat="1" x14ac:dyDescent="0.25">
      <c r="A178" s="144"/>
      <c r="B178" s="43" t="s">
        <v>122</v>
      </c>
      <c r="C178" s="107">
        <v>22695973.129999999</v>
      </c>
      <c r="D178" s="107">
        <v>25311937.82</v>
      </c>
      <c r="E178" s="107">
        <v>30618002.93</v>
      </c>
      <c r="F178" s="175">
        <f>SUM(C178:E178)</f>
        <v>78625913.879999995</v>
      </c>
      <c r="G178" s="67"/>
      <c r="H178" s="58"/>
      <c r="I178" s="19"/>
      <c r="J178" s="19"/>
      <c r="K178" s="19"/>
      <c r="L178" s="19"/>
    </row>
    <row r="179" spans="1:12" s="23" customFormat="1" x14ac:dyDescent="0.25">
      <c r="A179" s="144"/>
      <c r="B179" s="43" t="s">
        <v>123</v>
      </c>
      <c r="C179" s="107"/>
      <c r="D179" s="107"/>
      <c r="E179" s="107"/>
      <c r="F179" s="175">
        <f>SUM(C179:E179)</f>
        <v>0</v>
      </c>
      <c r="G179" s="60"/>
      <c r="H179" s="58"/>
      <c r="I179" s="19"/>
      <c r="J179" s="19"/>
      <c r="K179" s="19"/>
      <c r="L179" s="19"/>
    </row>
    <row r="180" spans="1:12" s="23" customFormat="1" x14ac:dyDescent="0.25">
      <c r="A180" s="145"/>
      <c r="B180" s="43" t="s">
        <v>124</v>
      </c>
      <c r="C180" s="107"/>
      <c r="D180" s="108"/>
      <c r="E180" s="107"/>
      <c r="F180" s="175"/>
      <c r="G180" s="60"/>
      <c r="H180" s="58"/>
      <c r="I180" s="19"/>
      <c r="J180" s="19"/>
      <c r="K180" s="19"/>
      <c r="L180" s="19"/>
    </row>
    <row r="181" spans="1:12" s="23" customFormat="1" hidden="1" x14ac:dyDescent="0.25">
      <c r="A181" s="139"/>
      <c r="B181" s="19"/>
      <c r="C181" s="92"/>
      <c r="D181" s="93"/>
      <c r="E181" s="92"/>
      <c r="F181" s="175"/>
      <c r="G181" s="60"/>
      <c r="H181" s="58"/>
      <c r="I181" s="19"/>
      <c r="J181" s="19"/>
      <c r="K181" s="19"/>
      <c r="L181" s="19"/>
    </row>
    <row r="182" spans="1:12" s="23" customFormat="1" ht="15.75" x14ac:dyDescent="0.25">
      <c r="A182" s="137" t="s">
        <v>125</v>
      </c>
      <c r="B182" s="19"/>
      <c r="C182" s="99">
        <f t="shared" ref="C182:E182" si="19">+C184+C186+C188+C190+C192+C194</f>
        <v>0</v>
      </c>
      <c r="D182" s="99">
        <f t="shared" si="19"/>
        <v>0</v>
      </c>
      <c r="E182" s="99">
        <f t="shared" si="19"/>
        <v>1</v>
      </c>
      <c r="F182" s="174">
        <f>SUM(C182:E182)</f>
        <v>1</v>
      </c>
      <c r="G182" s="60"/>
      <c r="H182" s="58"/>
      <c r="I182" s="19"/>
      <c r="J182" s="19"/>
      <c r="K182" s="19"/>
      <c r="L182" s="19"/>
    </row>
    <row r="183" spans="1:12" s="23" customFormat="1" hidden="1" x14ac:dyDescent="0.25">
      <c r="A183" s="139"/>
      <c r="B183" s="19"/>
      <c r="C183" s="92"/>
      <c r="D183" s="93"/>
      <c r="E183" s="92"/>
      <c r="F183" s="175"/>
      <c r="G183" s="60"/>
      <c r="H183" s="58"/>
      <c r="I183" s="19"/>
      <c r="J183" s="19"/>
      <c r="K183" s="19"/>
      <c r="L183" s="19"/>
    </row>
    <row r="184" spans="1:12" s="23" customFormat="1" x14ac:dyDescent="0.25">
      <c r="A184" s="139"/>
      <c r="B184" s="19" t="s">
        <v>126</v>
      </c>
      <c r="C184" s="92">
        <v>0</v>
      </c>
      <c r="D184" s="93">
        <v>0</v>
      </c>
      <c r="E184" s="92">
        <v>1</v>
      </c>
      <c r="F184" s="175">
        <f>SUM(C184:E184)</f>
        <v>1</v>
      </c>
      <c r="G184" s="60"/>
      <c r="H184" s="58"/>
      <c r="I184" s="19"/>
      <c r="J184" s="19"/>
      <c r="K184" s="19"/>
      <c r="L184" s="19"/>
    </row>
    <row r="185" spans="1:12" s="23" customFormat="1" hidden="1" x14ac:dyDescent="0.25">
      <c r="A185" s="139"/>
      <c r="B185" s="19"/>
      <c r="C185" s="92"/>
      <c r="D185" s="93"/>
      <c r="E185" s="92"/>
      <c r="F185" s="175"/>
      <c r="G185" s="60"/>
      <c r="H185" s="58"/>
      <c r="I185" s="19"/>
      <c r="J185" s="19"/>
      <c r="K185" s="19"/>
      <c r="L185" s="19"/>
    </row>
    <row r="186" spans="1:12" s="23" customFormat="1" hidden="1" x14ac:dyDescent="0.25">
      <c r="A186" s="139"/>
      <c r="B186" s="19" t="s">
        <v>127</v>
      </c>
      <c r="C186" s="92"/>
      <c r="D186" s="93"/>
      <c r="E186" s="92"/>
      <c r="F186" s="175" t="e">
        <f>SUM(#REF!)</f>
        <v>#REF!</v>
      </c>
      <c r="G186" s="60"/>
      <c r="H186" s="58"/>
      <c r="I186" s="19"/>
      <c r="J186" s="19"/>
      <c r="K186" s="19"/>
      <c r="L186" s="19"/>
    </row>
    <row r="187" spans="1:12" s="23" customFormat="1" hidden="1" x14ac:dyDescent="0.25">
      <c r="A187" s="139"/>
      <c r="B187" s="19"/>
      <c r="C187" s="92"/>
      <c r="D187" s="93"/>
      <c r="E187" s="92"/>
      <c r="F187" s="175"/>
      <c r="G187" s="60"/>
      <c r="H187" s="58"/>
      <c r="I187" s="19"/>
      <c r="J187" s="19"/>
      <c r="K187" s="19"/>
      <c r="L187" s="19"/>
    </row>
    <row r="188" spans="1:12" s="23" customFormat="1" hidden="1" x14ac:dyDescent="0.25">
      <c r="A188" s="139"/>
      <c r="B188" s="19" t="s">
        <v>128</v>
      </c>
      <c r="C188" s="92"/>
      <c r="D188" s="93"/>
      <c r="E188" s="92"/>
      <c r="F188" s="175" t="e">
        <f>SUM(#REF!)</f>
        <v>#REF!</v>
      </c>
      <c r="G188" s="60"/>
      <c r="H188" s="58"/>
      <c r="I188" s="19"/>
      <c r="J188" s="19"/>
      <c r="K188" s="19"/>
      <c r="L188" s="19"/>
    </row>
    <row r="189" spans="1:12" s="23" customFormat="1" hidden="1" x14ac:dyDescent="0.25">
      <c r="A189" s="139"/>
      <c r="B189" s="19"/>
      <c r="C189" s="92"/>
      <c r="D189" s="93"/>
      <c r="E189" s="92"/>
      <c r="F189" s="175"/>
      <c r="G189" s="60"/>
      <c r="H189" s="58"/>
      <c r="I189" s="19"/>
      <c r="J189" s="19"/>
      <c r="K189" s="19"/>
      <c r="L189" s="19"/>
    </row>
    <row r="190" spans="1:12" s="23" customFormat="1" hidden="1" x14ac:dyDescent="0.25">
      <c r="A190" s="139"/>
      <c r="B190" s="19" t="s">
        <v>129</v>
      </c>
      <c r="C190" s="92"/>
      <c r="D190" s="93"/>
      <c r="E190" s="92"/>
      <c r="F190" s="175" t="e">
        <f>SUM(#REF!)</f>
        <v>#REF!</v>
      </c>
      <c r="G190" s="60"/>
      <c r="H190" s="58"/>
      <c r="I190" s="19"/>
      <c r="J190" s="19"/>
      <c r="K190" s="19"/>
      <c r="L190" s="19"/>
    </row>
    <row r="191" spans="1:12" s="23" customFormat="1" hidden="1" x14ac:dyDescent="0.25">
      <c r="A191" s="139"/>
      <c r="B191" s="19"/>
      <c r="C191" s="92"/>
      <c r="D191" s="93"/>
      <c r="E191" s="92"/>
      <c r="F191" s="175"/>
      <c r="G191" s="60"/>
      <c r="H191" s="58"/>
      <c r="I191" s="19"/>
      <c r="J191" s="19"/>
      <c r="K191" s="19"/>
      <c r="L191" s="19"/>
    </row>
    <row r="192" spans="1:12" s="23" customFormat="1" hidden="1" x14ac:dyDescent="0.25">
      <c r="A192" s="139"/>
      <c r="B192" s="19" t="s">
        <v>130</v>
      </c>
      <c r="C192" s="92"/>
      <c r="D192" s="93"/>
      <c r="E192" s="92"/>
      <c r="F192" s="175" t="e">
        <f>SUM(#REF!)</f>
        <v>#REF!</v>
      </c>
      <c r="G192" s="60"/>
      <c r="H192" s="58"/>
      <c r="I192" s="19"/>
      <c r="J192" s="19"/>
      <c r="K192" s="19"/>
      <c r="L192" s="19"/>
    </row>
    <row r="193" spans="1:12" s="23" customFormat="1" hidden="1" x14ac:dyDescent="0.25">
      <c r="A193" s="139"/>
      <c r="B193" s="19"/>
      <c r="C193" s="92"/>
      <c r="D193" s="93"/>
      <c r="E193" s="92"/>
      <c r="F193" s="175"/>
      <c r="G193" s="60"/>
      <c r="H193" s="58"/>
      <c r="I193" s="19"/>
      <c r="J193" s="19"/>
      <c r="K193" s="19"/>
      <c r="L193" s="19"/>
    </row>
    <row r="194" spans="1:12" hidden="1" x14ac:dyDescent="0.25">
      <c r="A194" s="146"/>
      <c r="B194" s="19" t="s">
        <v>131</v>
      </c>
      <c r="C194" s="92"/>
      <c r="D194" s="93"/>
      <c r="E194" s="88"/>
      <c r="F194" s="175" t="e">
        <f>SUM(#REF!)</f>
        <v>#REF!</v>
      </c>
      <c r="G194" s="60"/>
      <c r="H194" s="58"/>
      <c r="I194" s="3"/>
      <c r="J194" s="3"/>
      <c r="K194" s="3"/>
      <c r="L194" s="3"/>
    </row>
    <row r="195" spans="1:12" ht="9.75" customHeight="1" x14ac:dyDescent="0.25">
      <c r="A195" s="146"/>
      <c r="B195" s="19"/>
      <c r="C195" s="92"/>
      <c r="D195" s="93"/>
      <c r="E195" s="88"/>
      <c r="F195" s="175"/>
      <c r="G195" s="60"/>
      <c r="H195" s="58"/>
      <c r="I195" s="3"/>
      <c r="J195" s="3"/>
      <c r="K195" s="3"/>
      <c r="L195" s="3"/>
    </row>
    <row r="196" spans="1:12" ht="16.5" thickBot="1" x14ac:dyDescent="0.3">
      <c r="A196" s="180" t="s">
        <v>132</v>
      </c>
      <c r="B196" s="181"/>
      <c r="C196" s="182">
        <v>5433210.54</v>
      </c>
      <c r="D196" s="183">
        <v>2875343.13</v>
      </c>
      <c r="E196" s="185">
        <v>11061539.76</v>
      </c>
      <c r="F196" s="184">
        <f>SUM(C196:E196)</f>
        <v>19370093.43</v>
      </c>
      <c r="G196" s="60"/>
      <c r="H196" s="58"/>
      <c r="I196" s="3"/>
      <c r="J196" s="3"/>
      <c r="K196" s="3"/>
      <c r="L196" s="3"/>
    </row>
    <row r="197" spans="1:12" ht="12" hidden="1" customHeight="1" x14ac:dyDescent="0.25">
      <c r="A197" s="45"/>
      <c r="B197" s="46"/>
      <c r="C197" s="114"/>
      <c r="D197" s="114"/>
      <c r="E197" s="114"/>
      <c r="F197" s="115"/>
      <c r="G197" s="116"/>
      <c r="H197" s="3"/>
      <c r="I197" s="3"/>
      <c r="J197" s="3"/>
      <c r="K197" s="3"/>
      <c r="L197" s="3"/>
    </row>
    <row r="198" spans="1:12" hidden="1" x14ac:dyDescent="0.25">
      <c r="A198" s="3"/>
      <c r="B198" s="19" t="s">
        <v>133</v>
      </c>
      <c r="C198" s="3"/>
      <c r="D198" s="3"/>
      <c r="E198" s="3"/>
      <c r="F198" s="55">
        <v>0</v>
      </c>
      <c r="G198" s="116"/>
      <c r="H198" s="3"/>
      <c r="I198" s="3"/>
      <c r="J198" s="3"/>
      <c r="K198" s="3"/>
      <c r="L198" s="3"/>
    </row>
    <row r="199" spans="1:12" ht="11.25" hidden="1" customHeight="1" x14ac:dyDescent="0.25">
      <c r="A199" s="3"/>
      <c r="B199" s="19"/>
      <c r="C199" s="3"/>
      <c r="D199" s="3"/>
      <c r="E199" s="3"/>
      <c r="F199" s="55"/>
      <c r="G199" s="116"/>
      <c r="H199" s="3"/>
      <c r="I199" s="3"/>
      <c r="J199" s="3"/>
      <c r="K199" s="3"/>
      <c r="L199" s="3"/>
    </row>
    <row r="200" spans="1:12" hidden="1" x14ac:dyDescent="0.25">
      <c r="A200" s="3"/>
      <c r="B200" s="19" t="s">
        <v>134</v>
      </c>
      <c r="C200" s="3"/>
      <c r="D200" s="3"/>
      <c r="E200" s="3"/>
      <c r="F200" s="55">
        <v>0</v>
      </c>
      <c r="G200" s="116"/>
      <c r="H200" s="3"/>
      <c r="I200" s="3"/>
      <c r="J200" s="3"/>
      <c r="K200" s="3"/>
      <c r="L200" s="3"/>
    </row>
    <row r="201" spans="1:12" x14ac:dyDescent="0.25">
      <c r="A201" s="3"/>
      <c r="B201" s="3"/>
      <c r="C201" s="3"/>
      <c r="D201" s="3"/>
      <c r="E201" s="3"/>
      <c r="F201" s="55"/>
      <c r="G201" s="116"/>
      <c r="H201" s="3"/>
      <c r="I201" s="3"/>
      <c r="J201" s="3"/>
      <c r="K201" s="3"/>
      <c r="L201" s="3"/>
    </row>
    <row r="202" spans="1:12" x14ac:dyDescent="0.25">
      <c r="A202" s="3"/>
      <c r="B202" s="3"/>
      <c r="C202" s="117"/>
      <c r="D202" s="117"/>
      <c r="E202" s="117"/>
      <c r="F202" s="55"/>
      <c r="G202" s="116"/>
      <c r="H202" s="3"/>
      <c r="I202" s="3"/>
      <c r="J202" s="3"/>
      <c r="K202" s="3"/>
      <c r="L202" s="3"/>
    </row>
    <row r="203" spans="1:12" x14ac:dyDescent="0.25">
      <c r="A203" s="3"/>
      <c r="B203" s="3"/>
      <c r="C203" s="58"/>
      <c r="D203" s="58"/>
      <c r="E203" s="58"/>
      <c r="F203" s="55"/>
      <c r="G203" s="116"/>
      <c r="H203" s="3"/>
      <c r="I203" s="3"/>
      <c r="J203" s="3"/>
      <c r="K203" s="3"/>
      <c r="L203" s="3"/>
    </row>
    <row r="204" spans="1:12" x14ac:dyDescent="0.25">
      <c r="A204" s="3"/>
      <c r="B204" s="3"/>
      <c r="C204" s="3"/>
      <c r="D204" s="3"/>
      <c r="E204" s="3"/>
      <c r="F204" s="55"/>
      <c r="G204" s="116"/>
      <c r="H204" s="3"/>
      <c r="I204" s="3"/>
      <c r="J204" s="3"/>
      <c r="K204" s="3"/>
      <c r="L204" s="3"/>
    </row>
    <row r="205" spans="1:12" ht="15.75" x14ac:dyDescent="0.25">
      <c r="A205" s="124"/>
      <c r="B205" s="124"/>
      <c r="C205" s="122"/>
      <c r="D205" s="122"/>
      <c r="E205" s="122"/>
      <c r="F205" s="55"/>
      <c r="G205" s="116"/>
      <c r="H205" s="3"/>
      <c r="I205" s="3"/>
      <c r="J205" s="3"/>
      <c r="K205" s="3"/>
      <c r="L205" s="3"/>
    </row>
    <row r="206" spans="1:12" ht="15.75" x14ac:dyDescent="0.25">
      <c r="A206" s="124"/>
      <c r="B206" s="124"/>
      <c r="C206" s="122"/>
      <c r="D206" s="122"/>
      <c r="E206" s="122"/>
      <c r="F206" s="55"/>
      <c r="G206" s="116"/>
      <c r="H206" s="3"/>
      <c r="I206" s="3"/>
      <c r="J206" s="3"/>
      <c r="K206" s="3"/>
      <c r="L206" s="3"/>
    </row>
    <row r="207" spans="1:12" ht="15.75" x14ac:dyDescent="0.25">
      <c r="A207" s="124"/>
      <c r="B207" s="124"/>
      <c r="C207" s="122"/>
      <c r="D207" s="122"/>
      <c r="E207" s="122"/>
      <c r="F207" s="55"/>
      <c r="G207" s="116"/>
      <c r="H207" s="3"/>
      <c r="I207" s="3"/>
      <c r="J207" s="3"/>
      <c r="K207" s="3"/>
      <c r="L207" s="3"/>
    </row>
    <row r="208" spans="1:12" x14ac:dyDescent="0.25">
      <c r="A208" s="3"/>
      <c r="B208" s="3"/>
      <c r="C208" s="3"/>
      <c r="D208" s="3"/>
      <c r="E208" s="55"/>
      <c r="F208" s="55"/>
      <c r="G208" s="116"/>
      <c r="H208" s="3"/>
      <c r="I208" s="3"/>
      <c r="J208" s="3"/>
      <c r="K208" s="3"/>
      <c r="L208" s="3"/>
    </row>
    <row r="209" spans="1:12" x14ac:dyDescent="0.25">
      <c r="A209" s="3"/>
      <c r="B209" s="3"/>
      <c r="C209" s="3"/>
      <c r="D209" s="3"/>
      <c r="E209" s="55"/>
      <c r="F209" s="55"/>
      <c r="G209" s="116"/>
      <c r="H209" s="3"/>
      <c r="I209" s="3"/>
      <c r="J209" s="3"/>
      <c r="K209" s="3"/>
      <c r="L209" s="3"/>
    </row>
    <row r="210" spans="1:12" s="33" customFormat="1" x14ac:dyDescent="0.25">
      <c r="A210" s="48"/>
      <c r="B210" s="31"/>
      <c r="C210" s="31"/>
      <c r="D210" s="31"/>
      <c r="E210" s="118"/>
      <c r="F210" s="55"/>
      <c r="G210" s="116"/>
      <c r="H210" s="31"/>
      <c r="I210" s="31"/>
      <c r="J210" s="31"/>
      <c r="K210" s="31"/>
      <c r="L210" s="31"/>
    </row>
    <row r="211" spans="1:12" s="23" customFormat="1" x14ac:dyDescent="0.25">
      <c r="A211" s="19"/>
      <c r="B211" s="19"/>
      <c r="C211" s="19"/>
      <c r="D211" s="19"/>
      <c r="E211" s="119"/>
      <c r="F211" s="55"/>
      <c r="G211" s="116"/>
      <c r="H211" s="19"/>
      <c r="I211" s="19"/>
      <c r="J211" s="19"/>
      <c r="K211" s="19"/>
      <c r="L211" s="19"/>
    </row>
    <row r="212" spans="1:12" s="23" customFormat="1" ht="12" customHeight="1" x14ac:dyDescent="0.25">
      <c r="A212" s="19"/>
      <c r="B212" s="19"/>
      <c r="C212" s="19"/>
      <c r="D212" s="19"/>
      <c r="E212" s="119"/>
      <c r="F212" s="55"/>
      <c r="G212" s="116"/>
      <c r="H212" s="19"/>
      <c r="I212" s="19"/>
      <c r="J212" s="19"/>
      <c r="K212" s="19"/>
      <c r="L212" s="19"/>
    </row>
    <row r="213" spans="1:12" s="23" customFormat="1" ht="12" customHeight="1" x14ac:dyDescent="0.25">
      <c r="A213" s="19"/>
      <c r="B213" s="19"/>
      <c r="C213" s="19"/>
      <c r="D213" s="19"/>
      <c r="E213" s="119"/>
      <c r="F213" s="55"/>
      <c r="G213" s="116"/>
      <c r="H213" s="19"/>
      <c r="I213" s="19"/>
      <c r="J213" s="19"/>
      <c r="K213" s="19"/>
      <c r="L213" s="19"/>
    </row>
    <row r="214" spans="1:12" s="23" customFormat="1" ht="12" customHeight="1" x14ac:dyDescent="0.25">
      <c r="A214" s="19"/>
      <c r="B214" s="19"/>
      <c r="C214" s="19"/>
      <c r="D214" s="19"/>
      <c r="E214" s="119"/>
      <c r="F214" s="55"/>
      <c r="G214" s="116"/>
      <c r="H214" s="19"/>
      <c r="I214" s="19"/>
      <c r="J214" s="19"/>
      <c r="K214" s="19"/>
      <c r="L214" s="19"/>
    </row>
    <row r="215" spans="1:12" s="23" customFormat="1" ht="12" customHeight="1" x14ac:dyDescent="0.25">
      <c r="A215" s="19"/>
      <c r="B215" s="19"/>
      <c r="C215" s="19"/>
      <c r="D215" s="19"/>
      <c r="E215" s="119"/>
      <c r="F215" s="55"/>
      <c r="G215" s="116"/>
      <c r="H215" s="19"/>
      <c r="I215" s="19"/>
      <c r="J215" s="19"/>
      <c r="K215" s="19"/>
      <c r="L215" s="19"/>
    </row>
    <row r="216" spans="1:12" s="23" customFormat="1" ht="12" customHeight="1" x14ac:dyDescent="0.25">
      <c r="A216" s="19"/>
      <c r="B216" s="19"/>
      <c r="C216" s="19"/>
      <c r="D216" s="19"/>
      <c r="E216" s="119"/>
      <c r="F216" s="55"/>
      <c r="G216" s="116"/>
      <c r="H216" s="19"/>
      <c r="I216" s="19"/>
      <c r="J216" s="19"/>
      <c r="K216" s="19"/>
      <c r="L216" s="19"/>
    </row>
    <row r="217" spans="1:12" s="23" customFormat="1" ht="12" customHeight="1" x14ac:dyDescent="0.25">
      <c r="A217" s="19"/>
      <c r="B217" s="19"/>
      <c r="C217" s="19"/>
      <c r="D217" s="19"/>
      <c r="E217" s="119"/>
      <c r="F217" s="55"/>
      <c r="G217" s="116"/>
      <c r="H217" s="19"/>
      <c r="I217" s="19"/>
      <c r="J217" s="19"/>
      <c r="K217" s="19"/>
      <c r="L217" s="19"/>
    </row>
    <row r="218" spans="1:12" s="23" customFormat="1" x14ac:dyDescent="0.25">
      <c r="A218" s="19"/>
      <c r="B218" s="19"/>
      <c r="C218" s="19"/>
      <c r="D218" s="19"/>
      <c r="E218" s="119"/>
      <c r="F218" s="55"/>
      <c r="G218" s="116"/>
      <c r="H218" s="19"/>
      <c r="I218" s="19"/>
      <c r="J218" s="19"/>
      <c r="K218" s="19"/>
      <c r="L218" s="19"/>
    </row>
    <row r="219" spans="1:12" s="23" customFormat="1" ht="12" customHeight="1" x14ac:dyDescent="0.25">
      <c r="A219" s="19"/>
      <c r="B219" s="19"/>
      <c r="C219" s="19"/>
      <c r="D219" s="19"/>
      <c r="E219" s="119"/>
      <c r="F219" s="55"/>
      <c r="G219" s="116"/>
      <c r="H219" s="19"/>
      <c r="I219" s="19"/>
      <c r="J219" s="19"/>
      <c r="K219" s="19"/>
      <c r="L219" s="19"/>
    </row>
    <row r="220" spans="1:12" s="23" customFormat="1" ht="12" customHeight="1" x14ac:dyDescent="0.25">
      <c r="A220" s="19"/>
      <c r="B220" s="19"/>
      <c r="C220" s="19"/>
      <c r="D220" s="19"/>
      <c r="E220" s="119"/>
      <c r="F220" s="55"/>
      <c r="G220" s="116"/>
      <c r="H220" s="19"/>
      <c r="I220" s="19"/>
      <c r="J220" s="19"/>
      <c r="K220" s="19"/>
      <c r="L220" s="19"/>
    </row>
    <row r="221" spans="1:12" s="23" customFormat="1" ht="12" customHeight="1" x14ac:dyDescent="0.25">
      <c r="A221" s="19"/>
      <c r="B221" s="19"/>
      <c r="C221" s="19"/>
      <c r="D221" s="19"/>
      <c r="E221" s="119"/>
      <c r="F221" s="55"/>
      <c r="G221" s="116"/>
      <c r="H221" s="19"/>
      <c r="I221" s="19"/>
      <c r="J221" s="19"/>
      <c r="K221" s="19"/>
      <c r="L221" s="19"/>
    </row>
    <row r="222" spans="1:12" s="23" customFormat="1" ht="12" customHeight="1" x14ac:dyDescent="0.25">
      <c r="A222" s="19"/>
      <c r="B222" s="19"/>
      <c r="C222" s="19"/>
      <c r="D222" s="19"/>
      <c r="E222" s="119"/>
      <c r="F222" s="55"/>
      <c r="G222" s="116"/>
      <c r="H222" s="19"/>
      <c r="I222" s="19"/>
      <c r="J222" s="19"/>
      <c r="K222" s="19"/>
      <c r="L222" s="19"/>
    </row>
    <row r="223" spans="1:12" s="23" customFormat="1" x14ac:dyDescent="0.25">
      <c r="A223" s="19"/>
      <c r="B223" s="19"/>
      <c r="C223" s="19"/>
      <c r="D223" s="19"/>
      <c r="E223" s="119"/>
      <c r="F223" s="55"/>
      <c r="G223" s="116"/>
      <c r="H223" s="19"/>
      <c r="I223" s="19"/>
      <c r="J223" s="19"/>
      <c r="K223" s="19"/>
      <c r="L223" s="19"/>
    </row>
    <row r="224" spans="1:12" s="23" customFormat="1" ht="12" customHeight="1" x14ac:dyDescent="0.25">
      <c r="A224" s="19"/>
      <c r="B224" s="19"/>
      <c r="C224" s="19"/>
      <c r="D224" s="19"/>
      <c r="E224" s="119"/>
      <c r="F224" s="55"/>
      <c r="G224" s="116"/>
      <c r="H224" s="19"/>
      <c r="I224" s="19"/>
      <c r="J224" s="19"/>
      <c r="K224" s="19"/>
      <c r="L224" s="19"/>
    </row>
    <row r="225" spans="1:12" s="23" customFormat="1" ht="12" customHeight="1" x14ac:dyDescent="0.25">
      <c r="A225" s="19"/>
      <c r="B225" s="19"/>
      <c r="C225" s="19"/>
      <c r="D225" s="19"/>
      <c r="E225" s="119"/>
      <c r="F225" s="55"/>
      <c r="G225" s="116"/>
      <c r="H225" s="19"/>
      <c r="I225" s="19"/>
      <c r="J225" s="19"/>
      <c r="K225" s="19"/>
      <c r="L225" s="19"/>
    </row>
    <row r="226" spans="1:12" s="23" customFormat="1" x14ac:dyDescent="0.25">
      <c r="A226" s="19"/>
      <c r="B226" s="19"/>
      <c r="C226" s="19"/>
      <c r="D226" s="19"/>
      <c r="E226" s="119"/>
      <c r="F226" s="55"/>
      <c r="G226" s="116"/>
      <c r="H226" s="19"/>
      <c r="I226" s="19"/>
      <c r="J226" s="19"/>
      <c r="K226" s="19"/>
      <c r="L226" s="19"/>
    </row>
    <row r="227" spans="1:12" s="23" customFormat="1" ht="12" customHeight="1" x14ac:dyDescent="0.25">
      <c r="A227" s="19"/>
      <c r="B227" s="19"/>
      <c r="C227" s="19"/>
      <c r="D227" s="19"/>
      <c r="E227" s="119"/>
      <c r="F227" s="55"/>
      <c r="G227" s="116"/>
      <c r="H227" s="19"/>
      <c r="I227" s="19"/>
      <c r="J227" s="19"/>
      <c r="K227" s="19"/>
      <c r="L227" s="19"/>
    </row>
    <row r="228" spans="1:12" s="23" customFormat="1" ht="12" customHeight="1" x14ac:dyDescent="0.25">
      <c r="A228" s="19"/>
      <c r="B228" s="19"/>
      <c r="C228" s="19"/>
      <c r="D228" s="19"/>
      <c r="E228" s="119"/>
      <c r="F228" s="55"/>
      <c r="G228" s="116"/>
      <c r="H228" s="19"/>
      <c r="I228" s="19"/>
      <c r="J228" s="19"/>
      <c r="K228" s="19"/>
      <c r="L228" s="19"/>
    </row>
    <row r="229" spans="1:12" s="23" customFormat="1" ht="12" customHeight="1" x14ac:dyDescent="0.25">
      <c r="A229" s="19"/>
      <c r="B229" s="19"/>
      <c r="C229" s="19"/>
      <c r="D229" s="19"/>
      <c r="E229" s="119"/>
      <c r="F229" s="55"/>
      <c r="G229" s="116"/>
      <c r="H229" s="19"/>
      <c r="I229" s="19"/>
      <c r="J229" s="19"/>
      <c r="K229" s="19"/>
      <c r="L229" s="19"/>
    </row>
    <row r="230" spans="1:12" s="23" customFormat="1" ht="12" customHeight="1" x14ac:dyDescent="0.25">
      <c r="A230" s="19"/>
      <c r="B230" s="19"/>
      <c r="C230" s="19"/>
      <c r="D230" s="19"/>
      <c r="E230" s="119"/>
      <c r="F230" s="55"/>
      <c r="G230" s="116"/>
      <c r="H230" s="19"/>
      <c r="I230" s="19"/>
      <c r="J230" s="19"/>
      <c r="K230" s="19"/>
      <c r="L230" s="19"/>
    </row>
    <row r="231" spans="1:12" s="23" customFormat="1" ht="12" customHeight="1" x14ac:dyDescent="0.25">
      <c r="A231" s="19"/>
      <c r="B231" s="19"/>
      <c r="C231" s="19"/>
      <c r="D231" s="19"/>
      <c r="E231" s="119"/>
      <c r="F231" s="55"/>
      <c r="G231" s="116"/>
      <c r="H231" s="19"/>
      <c r="I231" s="19"/>
      <c r="J231" s="19"/>
      <c r="K231" s="19"/>
      <c r="L231" s="19"/>
    </row>
    <row r="232" spans="1:12" s="23" customFormat="1" ht="12" customHeight="1" x14ac:dyDescent="0.25">
      <c r="A232" s="19"/>
      <c r="B232" s="19"/>
      <c r="C232" s="19"/>
      <c r="D232" s="19"/>
      <c r="E232" s="119"/>
      <c r="F232" s="55"/>
      <c r="G232" s="116"/>
      <c r="H232" s="19"/>
      <c r="I232" s="19"/>
      <c r="J232" s="19"/>
      <c r="K232" s="19"/>
      <c r="L232" s="19"/>
    </row>
    <row r="233" spans="1:12" s="23" customFormat="1" x14ac:dyDescent="0.25">
      <c r="A233" s="19"/>
      <c r="B233" s="19"/>
      <c r="C233" s="19"/>
      <c r="D233" s="19"/>
      <c r="E233" s="119"/>
      <c r="F233" s="55"/>
      <c r="G233" s="116"/>
      <c r="H233" s="19"/>
      <c r="I233" s="19"/>
      <c r="J233" s="19"/>
      <c r="K233" s="19"/>
      <c r="L233" s="19"/>
    </row>
    <row r="234" spans="1:12" s="23" customFormat="1" ht="12" customHeight="1" x14ac:dyDescent="0.25">
      <c r="A234" s="19"/>
      <c r="B234" s="19"/>
      <c r="C234" s="19"/>
      <c r="D234" s="19"/>
      <c r="E234" s="119"/>
      <c r="F234" s="55"/>
      <c r="G234" s="116"/>
      <c r="H234" s="19"/>
      <c r="I234" s="19"/>
      <c r="J234" s="19"/>
      <c r="K234" s="19"/>
      <c r="L234" s="19"/>
    </row>
    <row r="235" spans="1:12" s="23" customFormat="1" x14ac:dyDescent="0.25">
      <c r="A235" s="19"/>
      <c r="B235" s="19"/>
      <c r="C235" s="19"/>
      <c r="D235" s="19"/>
      <c r="E235" s="119"/>
      <c r="F235" s="55"/>
      <c r="G235" s="116"/>
      <c r="H235" s="19"/>
      <c r="I235" s="19"/>
      <c r="J235" s="19"/>
      <c r="K235" s="19"/>
      <c r="L235" s="19"/>
    </row>
    <row r="236" spans="1:12" s="23" customFormat="1" ht="12" customHeight="1" x14ac:dyDescent="0.25">
      <c r="A236" s="19"/>
      <c r="B236" s="19"/>
      <c r="C236" s="19"/>
      <c r="D236" s="19"/>
      <c r="E236" s="119"/>
      <c r="F236" s="55"/>
      <c r="G236" s="116"/>
      <c r="H236" s="19"/>
      <c r="I236" s="19"/>
      <c r="J236" s="19"/>
      <c r="K236" s="19"/>
      <c r="L236" s="19"/>
    </row>
    <row r="237" spans="1:12" s="23" customFormat="1" ht="12" customHeight="1" x14ac:dyDescent="0.25">
      <c r="A237" s="19"/>
      <c r="B237" s="19"/>
      <c r="C237" s="19"/>
      <c r="D237" s="19"/>
      <c r="E237" s="119"/>
      <c r="F237" s="55"/>
      <c r="G237" s="116"/>
      <c r="H237" s="19"/>
      <c r="I237" s="19"/>
      <c r="J237" s="19"/>
      <c r="K237" s="19"/>
      <c r="L237" s="19"/>
    </row>
    <row r="238" spans="1:12" s="23" customFormat="1" ht="12" customHeight="1" x14ac:dyDescent="0.25">
      <c r="A238" s="19"/>
      <c r="B238" s="19"/>
      <c r="C238" s="19"/>
      <c r="D238" s="19"/>
      <c r="E238" s="119"/>
      <c r="F238" s="55"/>
      <c r="G238" s="116"/>
      <c r="H238" s="19"/>
      <c r="I238" s="19"/>
      <c r="J238" s="19"/>
      <c r="K238" s="19"/>
      <c r="L238" s="19"/>
    </row>
    <row r="239" spans="1:12" s="23" customFormat="1" ht="12" customHeight="1" x14ac:dyDescent="0.25">
      <c r="A239" s="19"/>
      <c r="B239" s="19"/>
      <c r="C239" s="19"/>
      <c r="D239" s="19"/>
      <c r="E239" s="119"/>
      <c r="F239" s="55"/>
      <c r="G239" s="116"/>
      <c r="H239" s="19"/>
      <c r="I239" s="19"/>
      <c r="J239" s="19"/>
      <c r="K239" s="19"/>
      <c r="L239" s="19"/>
    </row>
    <row r="240" spans="1:12" s="23" customFormat="1" ht="12" customHeight="1" x14ac:dyDescent="0.25">
      <c r="A240" s="19"/>
      <c r="B240" s="19"/>
      <c r="C240" s="19"/>
      <c r="D240" s="19"/>
      <c r="E240" s="119"/>
      <c r="F240" s="55"/>
      <c r="G240" s="116"/>
      <c r="H240" s="19"/>
      <c r="I240" s="19"/>
      <c r="J240" s="19"/>
      <c r="K240" s="19"/>
      <c r="L240" s="19"/>
    </row>
    <row r="241" spans="1:12" s="23" customFormat="1" ht="12" customHeight="1" x14ac:dyDescent="0.25">
      <c r="A241" s="19"/>
      <c r="B241" s="19"/>
      <c r="C241" s="19"/>
      <c r="D241" s="19"/>
      <c r="E241" s="119"/>
      <c r="F241" s="55"/>
      <c r="G241" s="116"/>
      <c r="H241" s="19"/>
      <c r="I241" s="19"/>
      <c r="J241" s="19"/>
      <c r="K241" s="19"/>
      <c r="L241" s="19"/>
    </row>
    <row r="242" spans="1:12" s="23" customFormat="1" ht="12" customHeight="1" x14ac:dyDescent="0.25">
      <c r="A242" s="19"/>
      <c r="B242" s="19"/>
      <c r="C242" s="19"/>
      <c r="D242" s="19"/>
      <c r="E242" s="119"/>
      <c r="F242" s="55"/>
      <c r="G242" s="116"/>
      <c r="H242" s="19"/>
      <c r="I242" s="19"/>
      <c r="J242" s="19"/>
      <c r="K242" s="19"/>
      <c r="L242" s="19"/>
    </row>
    <row r="243" spans="1:12" s="23" customFormat="1" ht="12" customHeight="1" x14ac:dyDescent="0.25">
      <c r="A243" s="19"/>
      <c r="B243" s="19"/>
      <c r="C243" s="19"/>
      <c r="D243" s="19"/>
      <c r="E243" s="119"/>
      <c r="F243" s="55"/>
      <c r="G243" s="116"/>
      <c r="H243" s="19"/>
      <c r="I243" s="19"/>
      <c r="J243" s="19"/>
      <c r="K243" s="19"/>
      <c r="L243" s="19"/>
    </row>
    <row r="244" spans="1:12" s="23" customFormat="1" x14ac:dyDescent="0.25">
      <c r="A244" s="19"/>
      <c r="B244" s="19"/>
      <c r="C244" s="19"/>
      <c r="D244" s="19"/>
      <c r="E244" s="119"/>
      <c r="F244" s="55"/>
      <c r="G244" s="116"/>
      <c r="H244" s="19"/>
      <c r="I244" s="19"/>
      <c r="J244" s="19"/>
      <c r="K244" s="19"/>
      <c r="L244" s="19"/>
    </row>
    <row r="245" spans="1:12" s="23" customFormat="1" ht="12" customHeight="1" x14ac:dyDescent="0.25">
      <c r="A245" s="19"/>
      <c r="B245" s="19"/>
      <c r="C245" s="19"/>
      <c r="D245" s="19"/>
      <c r="E245" s="119"/>
      <c r="F245" s="55"/>
      <c r="G245" s="116"/>
      <c r="H245" s="19"/>
      <c r="I245" s="19"/>
      <c r="J245" s="19"/>
      <c r="K245" s="19"/>
      <c r="L245" s="19"/>
    </row>
    <row r="246" spans="1:12" s="23" customFormat="1" ht="12" customHeight="1" x14ac:dyDescent="0.25">
      <c r="A246" s="19"/>
      <c r="B246" s="19"/>
      <c r="C246" s="19"/>
      <c r="D246" s="19"/>
      <c r="E246" s="119"/>
      <c r="F246" s="55"/>
      <c r="G246" s="116"/>
      <c r="H246" s="19"/>
      <c r="I246" s="19"/>
      <c r="J246" s="19"/>
      <c r="K246" s="19"/>
      <c r="L246" s="19"/>
    </row>
    <row r="247" spans="1:12" s="23" customFormat="1" ht="12" customHeight="1" x14ac:dyDescent="0.25">
      <c r="A247" s="19"/>
      <c r="B247" s="19"/>
      <c r="C247" s="19"/>
      <c r="D247" s="19"/>
      <c r="E247" s="119"/>
      <c r="F247" s="55"/>
      <c r="G247" s="116"/>
      <c r="H247" s="19"/>
      <c r="I247" s="19"/>
      <c r="J247" s="19"/>
      <c r="K247" s="19"/>
      <c r="L247" s="19"/>
    </row>
    <row r="248" spans="1:12" s="23" customFormat="1" ht="12" customHeight="1" x14ac:dyDescent="0.25">
      <c r="A248" s="19"/>
      <c r="B248" s="19"/>
      <c r="C248" s="19"/>
      <c r="D248" s="19"/>
      <c r="E248" s="119"/>
      <c r="F248" s="55"/>
      <c r="G248" s="116"/>
      <c r="H248" s="19"/>
      <c r="I248" s="19"/>
      <c r="J248" s="19"/>
      <c r="K248" s="19"/>
      <c r="L248" s="19"/>
    </row>
    <row r="249" spans="1:12" s="23" customFormat="1" ht="12" customHeight="1" x14ac:dyDescent="0.25">
      <c r="A249" s="19"/>
      <c r="B249" s="19"/>
      <c r="C249" s="19"/>
      <c r="D249" s="19"/>
      <c r="E249" s="119"/>
      <c r="F249" s="55"/>
      <c r="G249" s="116"/>
      <c r="H249" s="19"/>
      <c r="I249" s="19"/>
      <c r="J249" s="19"/>
      <c r="K249" s="19"/>
      <c r="L249" s="19"/>
    </row>
    <row r="250" spans="1:12" s="23" customFormat="1" ht="12" customHeight="1" x14ac:dyDescent="0.25">
      <c r="A250" s="19"/>
      <c r="B250" s="19"/>
      <c r="C250" s="19"/>
      <c r="D250" s="19"/>
      <c r="E250" s="119"/>
      <c r="F250" s="55"/>
      <c r="G250" s="116"/>
      <c r="H250" s="19"/>
      <c r="I250" s="19"/>
      <c r="J250" s="19"/>
      <c r="K250" s="19"/>
      <c r="L250" s="19"/>
    </row>
    <row r="251" spans="1:12" s="23" customFormat="1" ht="12" customHeight="1" x14ac:dyDescent="0.25">
      <c r="A251" s="19"/>
      <c r="B251" s="19"/>
      <c r="C251" s="19"/>
      <c r="D251" s="19"/>
      <c r="E251" s="119"/>
      <c r="F251" s="55"/>
      <c r="G251" s="116"/>
      <c r="H251" s="19"/>
      <c r="I251" s="19"/>
      <c r="J251" s="19"/>
      <c r="K251" s="19"/>
      <c r="L251" s="19"/>
    </row>
    <row r="252" spans="1:12" s="23" customFormat="1" ht="12" customHeight="1" x14ac:dyDescent="0.25">
      <c r="A252" s="19"/>
      <c r="B252" s="19"/>
      <c r="C252" s="19"/>
      <c r="D252" s="19"/>
      <c r="E252" s="119"/>
      <c r="F252" s="55"/>
      <c r="G252" s="116"/>
      <c r="H252" s="19"/>
      <c r="I252" s="19"/>
      <c r="J252" s="19"/>
      <c r="K252" s="19"/>
      <c r="L252" s="19"/>
    </row>
    <row r="253" spans="1:12" s="23" customFormat="1" ht="12" customHeight="1" x14ac:dyDescent="0.25">
      <c r="A253" s="19"/>
      <c r="B253" s="19"/>
      <c r="C253" s="19"/>
      <c r="D253" s="19"/>
      <c r="E253" s="119"/>
      <c r="F253" s="55"/>
      <c r="G253" s="116"/>
      <c r="H253" s="19"/>
      <c r="I253" s="19"/>
      <c r="J253" s="19"/>
      <c r="K253" s="19"/>
      <c r="L253" s="19"/>
    </row>
    <row r="254" spans="1:12" s="23" customFormat="1" x14ac:dyDescent="0.25">
      <c r="A254" s="19"/>
      <c r="B254" s="19"/>
      <c r="C254" s="19"/>
      <c r="D254" s="19"/>
      <c r="E254" s="119"/>
      <c r="F254" s="55"/>
      <c r="G254" s="116"/>
      <c r="H254" s="19"/>
      <c r="I254" s="19"/>
      <c r="J254" s="19"/>
      <c r="K254" s="19"/>
      <c r="L254" s="19"/>
    </row>
    <row r="255" spans="1:12" s="23" customFormat="1" ht="12" customHeight="1" x14ac:dyDescent="0.25">
      <c r="A255" s="19"/>
      <c r="B255" s="19"/>
      <c r="C255" s="19"/>
      <c r="D255" s="19"/>
      <c r="E255" s="119"/>
      <c r="F255" s="55"/>
      <c r="G255" s="116"/>
      <c r="H255" s="19"/>
      <c r="I255" s="19"/>
      <c r="J255" s="19"/>
      <c r="K255" s="19"/>
      <c r="L255" s="19"/>
    </row>
    <row r="256" spans="1:12" s="23" customFormat="1" ht="12" customHeight="1" x14ac:dyDescent="0.25">
      <c r="A256" s="19"/>
      <c r="B256" s="19"/>
      <c r="C256" s="19"/>
      <c r="D256" s="19"/>
      <c r="E256" s="119"/>
      <c r="F256" s="55"/>
      <c r="G256" s="116"/>
      <c r="H256" s="19"/>
      <c r="I256" s="19"/>
      <c r="J256" s="19"/>
      <c r="K256" s="19"/>
      <c r="L256" s="19"/>
    </row>
    <row r="257" spans="1:12" s="23" customFormat="1" ht="12" customHeight="1" x14ac:dyDescent="0.25">
      <c r="A257" s="19"/>
      <c r="B257" s="19"/>
      <c r="C257" s="19"/>
      <c r="D257" s="19"/>
      <c r="E257" s="119"/>
      <c r="F257" s="55"/>
      <c r="G257" s="116"/>
      <c r="H257" s="19"/>
      <c r="I257" s="19"/>
      <c r="J257" s="19"/>
      <c r="K257" s="19"/>
      <c r="L257" s="19"/>
    </row>
    <row r="258" spans="1:12" s="23" customFormat="1" ht="12" customHeight="1" x14ac:dyDescent="0.25">
      <c r="A258" s="19"/>
      <c r="B258" s="19"/>
      <c r="C258" s="19"/>
      <c r="D258" s="19"/>
      <c r="E258" s="119"/>
      <c r="F258" s="55"/>
      <c r="G258" s="116"/>
      <c r="H258" s="19"/>
      <c r="I258" s="19"/>
      <c r="J258" s="19"/>
      <c r="K258" s="19"/>
      <c r="L258" s="19"/>
    </row>
    <row r="259" spans="1:12" s="23" customFormat="1" x14ac:dyDescent="0.25">
      <c r="A259" s="19"/>
      <c r="B259" s="19"/>
      <c r="C259" s="19"/>
      <c r="D259" s="19"/>
      <c r="E259" s="119"/>
      <c r="F259" s="55"/>
      <c r="G259" s="116"/>
      <c r="H259" s="19"/>
      <c r="I259" s="19"/>
      <c r="J259" s="19"/>
      <c r="K259" s="19"/>
      <c r="L259" s="19"/>
    </row>
    <row r="260" spans="1:12" s="23" customFormat="1" ht="12" customHeight="1" x14ac:dyDescent="0.25">
      <c r="A260" s="19"/>
      <c r="B260" s="19"/>
      <c r="C260" s="19"/>
      <c r="D260" s="19"/>
      <c r="E260" s="119"/>
      <c r="F260" s="55"/>
      <c r="G260" s="116"/>
      <c r="H260" s="19"/>
      <c r="I260" s="19"/>
      <c r="J260" s="19"/>
      <c r="K260" s="19"/>
      <c r="L260" s="19"/>
    </row>
    <row r="261" spans="1:12" s="23" customFormat="1" ht="12" customHeight="1" x14ac:dyDescent="0.25">
      <c r="A261" s="19"/>
      <c r="B261" s="19"/>
      <c r="C261" s="19"/>
      <c r="D261" s="19"/>
      <c r="E261" s="119"/>
      <c r="F261" s="55"/>
      <c r="G261" s="116"/>
      <c r="H261" s="19"/>
      <c r="I261" s="19"/>
      <c r="J261" s="19"/>
      <c r="K261" s="19"/>
      <c r="L261" s="19"/>
    </row>
    <row r="262" spans="1:12" s="23" customFormat="1" ht="12" customHeight="1" x14ac:dyDescent="0.25">
      <c r="A262" s="19"/>
      <c r="B262" s="19"/>
      <c r="C262" s="19"/>
      <c r="D262" s="19"/>
      <c r="E262" s="119"/>
      <c r="F262" s="55"/>
      <c r="G262" s="116"/>
      <c r="H262" s="19"/>
      <c r="I262" s="19"/>
      <c r="J262" s="19"/>
      <c r="K262" s="19"/>
      <c r="L262" s="19"/>
    </row>
    <row r="263" spans="1:12" s="23" customFormat="1" ht="12" customHeight="1" x14ac:dyDescent="0.25">
      <c r="A263" s="19"/>
      <c r="B263" s="19"/>
      <c r="C263" s="19"/>
      <c r="D263" s="19"/>
      <c r="E263" s="119"/>
      <c r="F263" s="55"/>
      <c r="G263" s="116"/>
      <c r="H263" s="19"/>
      <c r="I263" s="19"/>
      <c r="J263" s="19"/>
      <c r="K263" s="19"/>
      <c r="L263" s="19"/>
    </row>
    <row r="264" spans="1:12" s="23" customFormat="1" ht="12" customHeight="1" x14ac:dyDescent="0.25">
      <c r="A264" s="19"/>
      <c r="B264" s="19"/>
      <c r="C264" s="19"/>
      <c r="D264" s="19"/>
      <c r="E264" s="119"/>
      <c r="F264" s="55"/>
      <c r="G264" s="116"/>
      <c r="H264" s="19"/>
      <c r="I264" s="19"/>
      <c r="J264" s="19"/>
      <c r="K264" s="19"/>
      <c r="L264" s="19"/>
    </row>
    <row r="265" spans="1:12" s="23" customFormat="1" ht="12" customHeight="1" x14ac:dyDescent="0.25">
      <c r="A265" s="19"/>
      <c r="B265" s="19"/>
      <c r="C265" s="19"/>
      <c r="D265" s="19"/>
      <c r="E265" s="119"/>
      <c r="F265" s="55"/>
      <c r="G265" s="116"/>
      <c r="H265" s="19"/>
      <c r="I265" s="19"/>
      <c r="J265" s="19"/>
      <c r="K265" s="19"/>
      <c r="L265" s="19"/>
    </row>
    <row r="266" spans="1:12" s="23" customFormat="1" ht="12" customHeight="1" x14ac:dyDescent="0.25">
      <c r="A266" s="19"/>
      <c r="B266" s="19"/>
      <c r="C266" s="19"/>
      <c r="D266" s="19"/>
      <c r="E266" s="119"/>
      <c r="F266" s="55"/>
      <c r="G266" s="116"/>
      <c r="H266" s="19"/>
      <c r="I266" s="19"/>
      <c r="J266" s="19"/>
      <c r="K266" s="19"/>
      <c r="L266" s="19"/>
    </row>
    <row r="267" spans="1:12" s="23" customFormat="1" ht="12" customHeight="1" x14ac:dyDescent="0.25">
      <c r="A267" s="19"/>
      <c r="B267" s="19"/>
      <c r="C267" s="19"/>
      <c r="D267" s="19"/>
      <c r="E267" s="119"/>
      <c r="F267" s="55"/>
      <c r="G267" s="116"/>
      <c r="H267" s="19"/>
      <c r="I267" s="19"/>
      <c r="J267" s="19"/>
      <c r="K267" s="19"/>
      <c r="L267" s="19"/>
    </row>
    <row r="268" spans="1:12" s="23" customFormat="1" ht="12" customHeight="1" x14ac:dyDescent="0.25">
      <c r="A268" s="19"/>
      <c r="B268" s="19"/>
      <c r="C268" s="19"/>
      <c r="D268" s="19"/>
      <c r="E268" s="119"/>
      <c r="F268" s="55"/>
      <c r="G268" s="116"/>
      <c r="H268" s="19"/>
      <c r="I268" s="19"/>
      <c r="J268" s="19"/>
      <c r="K268" s="19"/>
      <c r="L268" s="19"/>
    </row>
    <row r="269" spans="1:12" s="33" customFormat="1" x14ac:dyDescent="0.25">
      <c r="A269" s="48"/>
      <c r="B269" s="31"/>
      <c r="C269" s="31"/>
      <c r="D269" s="31"/>
      <c r="E269" s="118"/>
      <c r="F269" s="55"/>
      <c r="G269" s="116"/>
      <c r="H269" s="31"/>
      <c r="I269" s="31"/>
      <c r="J269" s="31"/>
      <c r="K269" s="31"/>
      <c r="L269" s="31"/>
    </row>
    <row r="270" spans="1:12" s="23" customFormat="1" x14ac:dyDescent="0.25">
      <c r="A270" s="19"/>
      <c r="B270" s="19"/>
      <c r="C270" s="19"/>
      <c r="D270" s="19"/>
      <c r="E270" s="119"/>
      <c r="F270" s="55"/>
      <c r="G270" s="116"/>
      <c r="H270" s="19"/>
      <c r="I270" s="19"/>
      <c r="J270" s="19"/>
      <c r="K270" s="19"/>
      <c r="L270" s="19"/>
    </row>
    <row r="271" spans="1:12" s="23" customFormat="1" ht="12" customHeight="1" x14ac:dyDescent="0.25">
      <c r="A271" s="19"/>
      <c r="B271" s="19"/>
      <c r="C271" s="19"/>
      <c r="D271" s="19"/>
      <c r="E271" s="120"/>
      <c r="F271" s="55"/>
      <c r="G271" s="116"/>
      <c r="H271" s="19"/>
      <c r="I271" s="19"/>
      <c r="J271" s="19"/>
      <c r="K271" s="19"/>
      <c r="L271" s="19"/>
    </row>
    <row r="272" spans="1:12" s="23" customFormat="1" ht="12" customHeight="1" x14ac:dyDescent="0.25">
      <c r="A272" s="19"/>
      <c r="B272" s="19"/>
      <c r="C272" s="19"/>
      <c r="D272" s="19"/>
      <c r="E272" s="119"/>
      <c r="F272" s="55"/>
      <c r="G272" s="116"/>
      <c r="H272" s="19"/>
      <c r="I272" s="19"/>
      <c r="J272" s="19"/>
      <c r="K272" s="19"/>
      <c r="L272" s="19"/>
    </row>
    <row r="273" spans="1:12" s="23" customFormat="1" ht="12" customHeight="1" x14ac:dyDescent="0.25">
      <c r="A273" s="19"/>
      <c r="B273" s="19"/>
      <c r="C273" s="19"/>
      <c r="D273" s="19"/>
      <c r="E273" s="119"/>
      <c r="F273" s="55"/>
      <c r="G273" s="116"/>
      <c r="H273" s="19"/>
      <c r="I273" s="19"/>
      <c r="J273" s="19"/>
      <c r="K273" s="19"/>
      <c r="L273" s="19"/>
    </row>
    <row r="274" spans="1:12" s="23" customFormat="1" ht="12" customHeight="1" x14ac:dyDescent="0.25">
      <c r="A274" s="19"/>
      <c r="B274" s="19"/>
      <c r="C274" s="19"/>
      <c r="D274" s="19"/>
      <c r="E274" s="119"/>
      <c r="F274" s="55"/>
      <c r="G274" s="116"/>
      <c r="H274" s="19"/>
      <c r="I274" s="19"/>
      <c r="J274" s="19"/>
      <c r="K274" s="19"/>
      <c r="L274" s="19"/>
    </row>
    <row r="275" spans="1:12" s="23" customFormat="1" ht="12" customHeight="1" x14ac:dyDescent="0.25">
      <c r="A275" s="19"/>
      <c r="B275" s="19"/>
      <c r="C275" s="19"/>
      <c r="D275" s="19"/>
      <c r="E275" s="119"/>
      <c r="F275" s="55"/>
      <c r="G275" s="116"/>
      <c r="H275" s="19"/>
      <c r="I275" s="19"/>
      <c r="J275" s="19"/>
      <c r="K275" s="19"/>
      <c r="L275" s="19"/>
    </row>
    <row r="276" spans="1:12" s="23" customFormat="1" ht="12" customHeight="1" x14ac:dyDescent="0.25">
      <c r="A276" s="19"/>
      <c r="B276" s="19"/>
      <c r="C276" s="19"/>
      <c r="D276" s="19"/>
      <c r="E276" s="119"/>
      <c r="F276" s="55"/>
      <c r="G276" s="116"/>
      <c r="H276" s="19"/>
      <c r="I276" s="19"/>
      <c r="J276" s="19"/>
      <c r="K276" s="19"/>
      <c r="L276" s="19"/>
    </row>
    <row r="277" spans="1:12" s="23" customFormat="1" ht="12" customHeight="1" x14ac:dyDescent="0.25">
      <c r="A277" s="19"/>
      <c r="B277" s="19"/>
      <c r="C277" s="19"/>
      <c r="D277" s="19"/>
      <c r="E277" s="119"/>
      <c r="F277" s="55"/>
      <c r="G277" s="116"/>
      <c r="H277" s="19"/>
      <c r="I277" s="19"/>
      <c r="J277" s="19"/>
      <c r="K277" s="19"/>
      <c r="L277" s="19"/>
    </row>
    <row r="278" spans="1:12" s="23" customFormat="1" ht="12" customHeight="1" x14ac:dyDescent="0.25">
      <c r="A278" s="19"/>
      <c r="B278" s="19"/>
      <c r="C278" s="19"/>
      <c r="D278" s="19"/>
      <c r="E278" s="119"/>
      <c r="F278" s="55"/>
      <c r="G278" s="116"/>
      <c r="H278" s="19"/>
      <c r="I278" s="19"/>
      <c r="J278" s="19"/>
      <c r="K278" s="19"/>
      <c r="L278" s="19"/>
    </row>
    <row r="279" spans="1:12" s="23" customFormat="1" x14ac:dyDescent="0.25">
      <c r="A279" s="19"/>
      <c r="B279" s="19"/>
      <c r="C279" s="19"/>
      <c r="D279" s="19"/>
      <c r="E279" s="119"/>
      <c r="F279" s="55"/>
      <c r="G279" s="116"/>
      <c r="H279" s="19"/>
      <c r="I279" s="19"/>
      <c r="J279" s="19"/>
      <c r="K279" s="19"/>
      <c r="L279" s="19"/>
    </row>
    <row r="280" spans="1:12" s="23" customFormat="1" ht="12" customHeight="1" x14ac:dyDescent="0.25">
      <c r="A280" s="19"/>
      <c r="B280" s="19"/>
      <c r="C280" s="19"/>
      <c r="D280" s="19"/>
      <c r="E280" s="119"/>
      <c r="F280" s="55"/>
      <c r="G280" s="116"/>
      <c r="H280" s="19"/>
      <c r="I280" s="19"/>
      <c r="J280" s="19"/>
      <c r="K280" s="19"/>
      <c r="L280" s="19"/>
    </row>
    <row r="281" spans="1:12" s="23" customFormat="1" ht="12" customHeight="1" x14ac:dyDescent="0.25">
      <c r="A281" s="19"/>
      <c r="B281" s="19"/>
      <c r="C281" s="19"/>
      <c r="D281" s="19"/>
      <c r="E281" s="119"/>
      <c r="F281" s="55"/>
      <c r="G281" s="116"/>
      <c r="H281" s="19"/>
      <c r="I281" s="19"/>
      <c r="J281" s="19"/>
      <c r="K281" s="19"/>
      <c r="L281" s="19"/>
    </row>
    <row r="282" spans="1:12" s="23" customFormat="1" ht="12" customHeight="1" x14ac:dyDescent="0.25">
      <c r="A282" s="19"/>
      <c r="B282" s="19"/>
      <c r="C282" s="19"/>
      <c r="D282" s="19"/>
      <c r="E282" s="119"/>
      <c r="F282" s="55"/>
      <c r="G282" s="116"/>
      <c r="H282" s="19"/>
      <c r="I282" s="19"/>
      <c r="J282" s="19"/>
      <c r="K282" s="19"/>
      <c r="L282" s="19"/>
    </row>
    <row r="283" spans="1:12" s="23" customFormat="1" ht="12" customHeight="1" x14ac:dyDescent="0.25">
      <c r="A283" s="19"/>
      <c r="B283" s="19"/>
      <c r="C283" s="19"/>
      <c r="D283" s="19"/>
      <c r="E283" s="119"/>
      <c r="F283" s="55"/>
      <c r="G283" s="116"/>
      <c r="H283" s="19"/>
      <c r="I283" s="19"/>
      <c r="J283" s="19"/>
      <c r="K283" s="19"/>
      <c r="L283" s="19"/>
    </row>
    <row r="284" spans="1:12" s="23" customFormat="1" ht="12" customHeight="1" x14ac:dyDescent="0.25">
      <c r="A284" s="19"/>
      <c r="B284" s="19"/>
      <c r="C284" s="19"/>
      <c r="D284" s="19"/>
      <c r="E284" s="119"/>
      <c r="F284" s="55"/>
      <c r="G284" s="116"/>
      <c r="H284" s="19"/>
      <c r="I284" s="19"/>
      <c r="J284" s="19"/>
      <c r="K284" s="19"/>
      <c r="L284" s="19"/>
    </row>
    <row r="285" spans="1:12" s="23" customFormat="1" ht="12" customHeight="1" x14ac:dyDescent="0.25">
      <c r="A285" s="19"/>
      <c r="B285" s="19"/>
      <c r="C285" s="19"/>
      <c r="D285" s="19"/>
      <c r="E285" s="119"/>
      <c r="F285" s="55"/>
      <c r="G285" s="116"/>
      <c r="H285" s="19"/>
      <c r="I285" s="19"/>
      <c r="J285" s="19"/>
      <c r="K285" s="19"/>
      <c r="L285" s="19"/>
    </row>
    <row r="286" spans="1:12" s="23" customFormat="1" ht="12" customHeight="1" x14ac:dyDescent="0.25">
      <c r="A286" s="19"/>
      <c r="B286" s="19"/>
      <c r="C286" s="19"/>
      <c r="D286" s="19"/>
      <c r="E286" s="119"/>
      <c r="F286" s="55"/>
      <c r="G286" s="116"/>
      <c r="H286" s="19"/>
      <c r="I286" s="19"/>
      <c r="J286" s="19"/>
      <c r="K286" s="19"/>
      <c r="L286" s="19"/>
    </row>
    <row r="287" spans="1:12" s="23" customFormat="1" ht="12" customHeight="1" x14ac:dyDescent="0.25">
      <c r="A287" s="19"/>
      <c r="B287" s="19"/>
      <c r="C287" s="19"/>
      <c r="D287" s="19"/>
      <c r="E287" s="119"/>
      <c r="F287" s="55"/>
      <c r="G287" s="116"/>
      <c r="H287" s="19"/>
      <c r="I287" s="19"/>
      <c r="J287" s="19"/>
      <c r="K287" s="19"/>
      <c r="L287" s="19"/>
    </row>
    <row r="288" spans="1:12" s="23" customFormat="1" x14ac:dyDescent="0.25">
      <c r="A288" s="19"/>
      <c r="B288" s="19"/>
      <c r="C288" s="19"/>
      <c r="D288" s="19"/>
      <c r="E288" s="119"/>
      <c r="F288" s="55"/>
      <c r="G288" s="116"/>
      <c r="H288" s="19"/>
      <c r="I288" s="19"/>
      <c r="J288" s="19"/>
      <c r="K288" s="19"/>
      <c r="L288" s="19"/>
    </row>
    <row r="289" spans="1:12" s="23" customFormat="1" ht="12" customHeight="1" x14ac:dyDescent="0.25">
      <c r="A289" s="19"/>
      <c r="B289" s="19"/>
      <c r="C289" s="19"/>
      <c r="D289" s="19"/>
      <c r="E289" s="119"/>
      <c r="F289" s="55"/>
      <c r="G289" s="116"/>
      <c r="H289" s="19"/>
      <c r="I289" s="19"/>
      <c r="J289" s="19"/>
      <c r="K289" s="19"/>
      <c r="L289" s="19"/>
    </row>
    <row r="290" spans="1:12" s="23" customFormat="1" ht="12" customHeight="1" x14ac:dyDescent="0.25">
      <c r="A290" s="19"/>
      <c r="B290" s="19"/>
      <c r="C290" s="19"/>
      <c r="D290" s="19"/>
      <c r="E290" s="119"/>
      <c r="F290" s="55"/>
      <c r="G290" s="116"/>
      <c r="H290" s="19"/>
      <c r="I290" s="19"/>
      <c r="J290" s="19"/>
      <c r="K290" s="19"/>
      <c r="L290" s="19"/>
    </row>
    <row r="291" spans="1:12" x14ac:dyDescent="0.25">
      <c r="A291" s="48"/>
      <c r="B291" s="3"/>
      <c r="C291" s="3"/>
      <c r="D291" s="3"/>
      <c r="E291" s="55"/>
      <c r="F291" s="55"/>
      <c r="G291" s="116"/>
      <c r="H291" s="3"/>
      <c r="I291" s="3"/>
      <c r="J291" s="3"/>
      <c r="K291" s="3"/>
      <c r="L291" s="3"/>
    </row>
    <row r="292" spans="1:12" s="23" customFormat="1" x14ac:dyDescent="0.25">
      <c r="A292" s="19"/>
      <c r="B292" s="19"/>
      <c r="C292" s="19"/>
      <c r="D292" s="19"/>
      <c r="E292" s="119"/>
      <c r="F292" s="55"/>
      <c r="G292" s="116"/>
      <c r="H292" s="19"/>
      <c r="I292" s="19"/>
      <c r="J292" s="19"/>
      <c r="K292" s="19"/>
      <c r="L292" s="19"/>
    </row>
    <row r="293" spans="1:12" s="23" customFormat="1" ht="12" customHeight="1" x14ac:dyDescent="0.25">
      <c r="A293" s="19"/>
      <c r="B293" s="19"/>
      <c r="C293" s="19"/>
      <c r="D293" s="19"/>
      <c r="E293" s="119"/>
      <c r="F293" s="55"/>
      <c r="G293" s="116"/>
      <c r="H293" s="19"/>
      <c r="I293" s="19"/>
      <c r="J293" s="19"/>
      <c r="K293" s="19"/>
      <c r="L293" s="19"/>
    </row>
    <row r="294" spans="1:12" s="23" customFormat="1" ht="12" customHeight="1" x14ac:dyDescent="0.25">
      <c r="A294" s="19"/>
      <c r="B294" s="19"/>
      <c r="C294" s="19"/>
      <c r="D294" s="19"/>
      <c r="E294" s="119"/>
      <c r="F294" s="55"/>
      <c r="G294" s="116"/>
      <c r="H294" s="19"/>
      <c r="I294" s="19"/>
      <c r="J294" s="19"/>
      <c r="K294" s="19"/>
      <c r="L294" s="19"/>
    </row>
    <row r="295" spans="1:12" s="23" customFormat="1" x14ac:dyDescent="0.25">
      <c r="A295" s="19"/>
      <c r="B295" s="19"/>
      <c r="C295" s="19"/>
      <c r="D295" s="19"/>
      <c r="E295" s="119"/>
      <c r="F295" s="55"/>
      <c r="G295" s="116"/>
      <c r="H295" s="19"/>
      <c r="I295" s="19"/>
      <c r="J295" s="19"/>
      <c r="K295" s="19"/>
      <c r="L295" s="19"/>
    </row>
    <row r="296" spans="1:12" s="23" customFormat="1" ht="12" customHeight="1" x14ac:dyDescent="0.25">
      <c r="A296" s="19"/>
      <c r="B296" s="19"/>
      <c r="C296" s="19"/>
      <c r="D296" s="19"/>
      <c r="E296" s="119"/>
      <c r="F296" s="55"/>
      <c r="G296" s="116"/>
      <c r="H296" s="19"/>
      <c r="I296" s="19"/>
      <c r="J296" s="19"/>
      <c r="K296" s="19"/>
      <c r="L296" s="19"/>
    </row>
    <row r="297" spans="1:12" s="23" customFormat="1" ht="12" customHeight="1" x14ac:dyDescent="0.25">
      <c r="A297" s="19"/>
      <c r="B297" s="19"/>
      <c r="C297" s="19"/>
      <c r="D297" s="19"/>
      <c r="E297" s="119"/>
      <c r="F297" s="55"/>
      <c r="G297" s="116"/>
      <c r="H297" s="19"/>
      <c r="I297" s="19"/>
      <c r="J297" s="19"/>
      <c r="K297" s="19"/>
      <c r="L297" s="19"/>
    </row>
    <row r="298" spans="1:12" s="23" customFormat="1" ht="12" customHeight="1" x14ac:dyDescent="0.25">
      <c r="A298" s="19"/>
      <c r="B298" s="19"/>
      <c r="C298" s="19"/>
      <c r="D298" s="19"/>
      <c r="E298" s="119"/>
      <c r="F298" s="55"/>
      <c r="G298" s="116"/>
      <c r="H298" s="19"/>
      <c r="I298" s="19"/>
      <c r="J298" s="19"/>
      <c r="K298" s="19"/>
      <c r="L298" s="19"/>
    </row>
    <row r="299" spans="1:12" s="23" customFormat="1" ht="12" customHeight="1" x14ac:dyDescent="0.25">
      <c r="A299" s="19"/>
      <c r="B299" s="19"/>
      <c r="C299" s="19"/>
      <c r="D299" s="19"/>
      <c r="E299" s="119"/>
      <c r="F299" s="55"/>
      <c r="G299" s="116"/>
      <c r="H299" s="19"/>
      <c r="I299" s="19"/>
      <c r="J299" s="19"/>
      <c r="K299" s="19"/>
      <c r="L299" s="19"/>
    </row>
    <row r="300" spans="1:12" s="23" customFormat="1" ht="12" customHeight="1" x14ac:dyDescent="0.25">
      <c r="A300" s="19"/>
      <c r="B300" s="19"/>
      <c r="C300" s="19"/>
      <c r="D300" s="19"/>
      <c r="E300" s="119"/>
      <c r="F300" s="55"/>
      <c r="G300" s="116"/>
      <c r="H300" s="19"/>
      <c r="I300" s="19"/>
      <c r="J300" s="19"/>
      <c r="K300" s="19"/>
      <c r="L300" s="19"/>
    </row>
    <row r="301" spans="1:12" s="23" customFormat="1" ht="12" customHeight="1" x14ac:dyDescent="0.25">
      <c r="A301" s="19"/>
      <c r="B301" s="19"/>
      <c r="C301" s="19"/>
      <c r="D301" s="19"/>
      <c r="E301" s="119"/>
      <c r="F301" s="55"/>
      <c r="G301" s="116"/>
      <c r="H301" s="19"/>
      <c r="I301" s="19"/>
      <c r="J301" s="19"/>
      <c r="K301" s="19"/>
      <c r="L301" s="19"/>
    </row>
    <row r="302" spans="1:12" s="23" customFormat="1" ht="12" customHeight="1" x14ac:dyDescent="0.25">
      <c r="A302" s="19"/>
      <c r="B302" s="19"/>
      <c r="C302" s="19"/>
      <c r="D302" s="19"/>
      <c r="E302" s="119"/>
      <c r="F302" s="55"/>
      <c r="G302" s="116"/>
      <c r="H302" s="19"/>
      <c r="I302" s="19"/>
      <c r="J302" s="19"/>
      <c r="K302" s="19"/>
      <c r="L302" s="19"/>
    </row>
    <row r="303" spans="1:12" s="23" customFormat="1" ht="12" customHeight="1" x14ac:dyDescent="0.25">
      <c r="A303" s="19"/>
      <c r="B303" s="19"/>
      <c r="C303" s="19"/>
      <c r="D303" s="19"/>
      <c r="E303" s="119"/>
      <c r="F303" s="55"/>
      <c r="G303" s="116"/>
      <c r="H303" s="19"/>
      <c r="I303" s="19"/>
      <c r="J303" s="19"/>
      <c r="K303" s="19"/>
      <c r="L303" s="19"/>
    </row>
    <row r="304" spans="1:12" s="23" customFormat="1" ht="12" customHeight="1" x14ac:dyDescent="0.25">
      <c r="A304" s="19"/>
      <c r="B304" s="19"/>
      <c r="C304" s="19"/>
      <c r="D304" s="19"/>
      <c r="E304" s="119"/>
      <c r="F304" s="55"/>
      <c r="G304" s="116"/>
      <c r="H304" s="19"/>
      <c r="I304" s="19"/>
      <c r="J304" s="19"/>
      <c r="K304" s="19"/>
      <c r="L304" s="19"/>
    </row>
    <row r="305" spans="1:12" s="23" customFormat="1" x14ac:dyDescent="0.25">
      <c r="A305" s="19"/>
      <c r="B305" s="19"/>
      <c r="C305" s="19"/>
      <c r="D305" s="19"/>
      <c r="E305" s="119"/>
      <c r="F305" s="55"/>
      <c r="G305" s="116"/>
      <c r="H305" s="19"/>
      <c r="I305" s="19"/>
      <c r="J305" s="19"/>
      <c r="K305" s="19"/>
      <c r="L305" s="19"/>
    </row>
    <row r="306" spans="1:12" s="23" customFormat="1" ht="12" customHeight="1" x14ac:dyDescent="0.25">
      <c r="A306" s="19"/>
      <c r="B306" s="19"/>
      <c r="C306" s="19"/>
      <c r="D306" s="19"/>
      <c r="E306" s="119"/>
      <c r="F306" s="55"/>
      <c r="G306" s="116"/>
      <c r="H306" s="19"/>
      <c r="I306" s="19"/>
      <c r="J306" s="19"/>
      <c r="K306" s="19"/>
      <c r="L306" s="19"/>
    </row>
    <row r="307" spans="1:12" s="23" customFormat="1" ht="12" customHeight="1" x14ac:dyDescent="0.25">
      <c r="A307" s="19"/>
      <c r="B307" s="19"/>
      <c r="C307" s="19"/>
      <c r="D307" s="19"/>
      <c r="E307" s="119"/>
      <c r="F307" s="55"/>
      <c r="G307" s="116"/>
      <c r="H307" s="19"/>
      <c r="I307" s="19"/>
      <c r="J307" s="19"/>
      <c r="K307" s="19"/>
      <c r="L307" s="19"/>
    </row>
    <row r="308" spans="1:12" s="23" customFormat="1" ht="12" customHeight="1" x14ac:dyDescent="0.25">
      <c r="A308" s="19"/>
      <c r="B308" s="19"/>
      <c r="C308" s="19"/>
      <c r="D308" s="19"/>
      <c r="E308" s="119"/>
      <c r="F308" s="55"/>
      <c r="G308" s="116"/>
      <c r="H308" s="19"/>
      <c r="I308" s="19"/>
      <c r="J308" s="19"/>
      <c r="K308" s="19"/>
      <c r="L308" s="19"/>
    </row>
    <row r="309" spans="1:12" s="23" customFormat="1" ht="12" customHeight="1" x14ac:dyDescent="0.25">
      <c r="A309" s="19"/>
      <c r="B309" s="19"/>
      <c r="C309" s="19"/>
      <c r="D309" s="19"/>
      <c r="E309" s="119"/>
      <c r="F309" s="55"/>
      <c r="G309" s="116"/>
      <c r="H309" s="19"/>
      <c r="I309" s="19"/>
      <c r="J309" s="19"/>
      <c r="K309" s="19"/>
      <c r="L309" s="19"/>
    </row>
    <row r="310" spans="1:12" s="23" customFormat="1" ht="12" customHeight="1" x14ac:dyDescent="0.25">
      <c r="A310" s="19"/>
      <c r="B310" s="19"/>
      <c r="C310" s="19"/>
      <c r="D310" s="19"/>
      <c r="E310" s="119"/>
      <c r="F310" s="55"/>
      <c r="G310" s="116"/>
      <c r="H310" s="19"/>
      <c r="I310" s="19"/>
      <c r="J310" s="19"/>
      <c r="K310" s="19"/>
      <c r="L310" s="19"/>
    </row>
    <row r="311" spans="1:12" s="23" customFormat="1" ht="12" customHeight="1" x14ac:dyDescent="0.25">
      <c r="A311" s="19"/>
      <c r="B311" s="19"/>
      <c r="C311" s="19"/>
      <c r="D311" s="19"/>
      <c r="E311" s="119"/>
      <c r="F311" s="55"/>
      <c r="G311" s="116"/>
      <c r="H311" s="19"/>
      <c r="I311" s="19"/>
      <c r="J311" s="19"/>
      <c r="K311" s="19"/>
      <c r="L311" s="19"/>
    </row>
    <row r="312" spans="1:12" s="23" customFormat="1" x14ac:dyDescent="0.25">
      <c r="A312" s="19"/>
      <c r="B312" s="19"/>
      <c r="C312" s="19"/>
      <c r="D312" s="19"/>
      <c r="E312" s="119"/>
      <c r="F312" s="55"/>
      <c r="G312" s="116"/>
      <c r="H312" s="19"/>
      <c r="I312" s="19"/>
      <c r="J312" s="19"/>
      <c r="K312" s="19"/>
      <c r="L312" s="19"/>
    </row>
    <row r="313" spans="1:12" s="23" customFormat="1" ht="12" customHeight="1" x14ac:dyDescent="0.25">
      <c r="A313" s="19"/>
      <c r="B313" s="19"/>
      <c r="C313" s="19"/>
      <c r="D313" s="19"/>
      <c r="E313" s="119"/>
      <c r="F313" s="55"/>
      <c r="G313" s="116"/>
      <c r="H313" s="19"/>
      <c r="I313" s="19"/>
      <c r="J313" s="19"/>
      <c r="K313" s="19"/>
      <c r="L313" s="19"/>
    </row>
    <row r="314" spans="1:12" s="23" customFormat="1" ht="12" customHeight="1" x14ac:dyDescent="0.25">
      <c r="A314" s="19"/>
      <c r="B314" s="19"/>
      <c r="C314" s="19"/>
      <c r="D314" s="19"/>
      <c r="E314" s="119"/>
      <c r="F314" s="55"/>
      <c r="G314" s="116"/>
      <c r="H314" s="19"/>
      <c r="I314" s="19"/>
      <c r="J314" s="19"/>
      <c r="K314" s="19"/>
      <c r="L314" s="19"/>
    </row>
    <row r="315" spans="1:12" s="23" customFormat="1" ht="12" customHeight="1" x14ac:dyDescent="0.25">
      <c r="A315" s="19"/>
      <c r="B315" s="19"/>
      <c r="C315" s="19"/>
      <c r="D315" s="19"/>
      <c r="E315" s="119"/>
      <c r="F315" s="55"/>
      <c r="G315" s="116"/>
      <c r="H315" s="19"/>
      <c r="I315" s="19"/>
      <c r="J315" s="19"/>
      <c r="K315" s="19"/>
      <c r="L315" s="19"/>
    </row>
    <row r="316" spans="1:12" s="23" customFormat="1" ht="12" customHeight="1" x14ac:dyDescent="0.25">
      <c r="A316" s="19"/>
      <c r="B316" s="19"/>
      <c r="C316" s="19"/>
      <c r="D316" s="19"/>
      <c r="E316" s="119"/>
      <c r="F316" s="55"/>
      <c r="G316" s="116"/>
      <c r="H316" s="19"/>
      <c r="I316" s="19"/>
      <c r="J316" s="19"/>
      <c r="K316" s="19"/>
      <c r="L316" s="19"/>
    </row>
    <row r="317" spans="1:12" s="23" customFormat="1" ht="12" customHeight="1" x14ac:dyDescent="0.25">
      <c r="A317" s="19"/>
      <c r="B317" s="19"/>
      <c r="C317" s="19"/>
      <c r="D317" s="19"/>
      <c r="E317" s="119"/>
      <c r="F317" s="55"/>
      <c r="G317" s="116"/>
      <c r="H317" s="19"/>
      <c r="I317" s="19"/>
      <c r="J317" s="19"/>
      <c r="K317" s="19"/>
      <c r="L317" s="19"/>
    </row>
    <row r="318" spans="1:12" s="23" customFormat="1" ht="12" customHeight="1" x14ac:dyDescent="0.25">
      <c r="A318" s="19"/>
      <c r="B318" s="19"/>
      <c r="C318" s="19"/>
      <c r="D318" s="19"/>
      <c r="E318" s="119"/>
      <c r="F318" s="55"/>
      <c r="G318" s="116"/>
      <c r="H318" s="19"/>
      <c r="I318" s="19"/>
      <c r="J318" s="19"/>
      <c r="K318" s="19"/>
      <c r="L318" s="19"/>
    </row>
    <row r="319" spans="1:12" s="23" customFormat="1" ht="12" customHeight="1" x14ac:dyDescent="0.25">
      <c r="A319" s="19"/>
      <c r="B319" s="19"/>
      <c r="C319" s="19"/>
      <c r="D319" s="19"/>
      <c r="E319" s="119"/>
      <c r="F319" s="55"/>
      <c r="G319" s="116"/>
      <c r="H319" s="19"/>
      <c r="I319" s="19"/>
      <c r="J319" s="19"/>
      <c r="K319" s="19"/>
      <c r="L319" s="19"/>
    </row>
    <row r="320" spans="1:12" s="23" customFormat="1" ht="12" customHeight="1" x14ac:dyDescent="0.25">
      <c r="A320" s="19"/>
      <c r="B320" s="19"/>
      <c r="C320" s="19"/>
      <c r="D320" s="19"/>
      <c r="E320" s="119"/>
      <c r="F320" s="55"/>
      <c r="G320" s="19"/>
      <c r="H320" s="19"/>
      <c r="I320" s="19"/>
      <c r="J320" s="19"/>
      <c r="K320" s="19"/>
      <c r="L320" s="19"/>
    </row>
    <row r="321" spans="1:12" s="23" customFormat="1" ht="12" customHeight="1" x14ac:dyDescent="0.25">
      <c r="A321" s="19"/>
      <c r="B321" s="19"/>
      <c r="C321" s="19"/>
      <c r="D321" s="19"/>
      <c r="E321" s="119"/>
      <c r="F321" s="55"/>
      <c r="G321" s="19"/>
      <c r="H321" s="19"/>
      <c r="I321" s="19"/>
      <c r="J321" s="19"/>
      <c r="K321" s="19"/>
      <c r="L321" s="19"/>
    </row>
    <row r="322" spans="1:12" s="23" customFormat="1" x14ac:dyDescent="0.25">
      <c r="A322" s="19"/>
      <c r="B322" s="19"/>
      <c r="C322" s="19"/>
      <c r="D322" s="19"/>
      <c r="E322" s="119"/>
      <c r="F322" s="55"/>
      <c r="G322" s="19"/>
      <c r="H322" s="19"/>
      <c r="I322" s="19"/>
      <c r="J322" s="19"/>
      <c r="K322" s="19"/>
      <c r="L322" s="19"/>
    </row>
    <row r="323" spans="1:12" s="23" customFormat="1" ht="12" customHeight="1" x14ac:dyDescent="0.25">
      <c r="A323" s="19"/>
      <c r="B323" s="19"/>
      <c r="C323" s="19"/>
      <c r="D323" s="19"/>
      <c r="E323" s="119"/>
      <c r="F323" s="55"/>
      <c r="G323" s="19"/>
      <c r="H323" s="19"/>
      <c r="I323" s="19"/>
      <c r="J323" s="19"/>
      <c r="K323" s="19"/>
      <c r="L323" s="19"/>
    </row>
    <row r="324" spans="1:12" s="23" customFormat="1" ht="12" customHeight="1" x14ac:dyDescent="0.25">
      <c r="A324" s="19"/>
      <c r="B324" s="19"/>
      <c r="C324" s="19"/>
      <c r="D324" s="19"/>
      <c r="E324" s="119"/>
      <c r="F324" s="55"/>
      <c r="G324" s="19"/>
      <c r="H324" s="19"/>
      <c r="I324" s="19"/>
      <c r="J324" s="19"/>
      <c r="K324" s="19"/>
      <c r="L324" s="19"/>
    </row>
    <row r="325" spans="1:12" s="23" customFormat="1" ht="12" customHeight="1" x14ac:dyDescent="0.25">
      <c r="A325" s="19"/>
      <c r="B325" s="19"/>
      <c r="C325" s="19"/>
      <c r="D325" s="19"/>
      <c r="E325" s="119"/>
      <c r="F325" s="55"/>
      <c r="G325" s="19"/>
      <c r="H325" s="19"/>
      <c r="I325" s="19"/>
      <c r="J325" s="19"/>
      <c r="K325" s="19"/>
      <c r="L325" s="19"/>
    </row>
    <row r="326" spans="1:12" s="23" customFormat="1" ht="12" customHeight="1" x14ac:dyDescent="0.25">
      <c r="A326" s="19"/>
      <c r="B326" s="19"/>
      <c r="C326" s="19"/>
      <c r="D326" s="19"/>
      <c r="E326" s="119"/>
      <c r="F326" s="55"/>
      <c r="G326" s="19"/>
      <c r="H326" s="19"/>
      <c r="I326" s="19"/>
      <c r="J326" s="19"/>
      <c r="K326" s="19"/>
      <c r="L326" s="19"/>
    </row>
    <row r="327" spans="1:12" s="23" customFormat="1" ht="12" customHeight="1" x14ac:dyDescent="0.25">
      <c r="A327" s="19"/>
      <c r="B327" s="19"/>
      <c r="C327" s="19"/>
      <c r="D327" s="19"/>
      <c r="E327" s="119"/>
      <c r="F327" s="55"/>
      <c r="G327" s="19"/>
      <c r="H327" s="19"/>
      <c r="I327" s="19"/>
      <c r="J327" s="19"/>
      <c r="K327" s="19"/>
      <c r="L327" s="19"/>
    </row>
    <row r="328" spans="1:12" s="23" customFormat="1" ht="12" customHeight="1" x14ac:dyDescent="0.25">
      <c r="A328" s="19"/>
      <c r="B328" s="19"/>
      <c r="C328" s="19"/>
      <c r="D328" s="19"/>
      <c r="E328" s="119"/>
      <c r="F328" s="55"/>
      <c r="G328" s="19"/>
      <c r="H328" s="19"/>
      <c r="I328" s="19"/>
      <c r="J328" s="19"/>
      <c r="K328" s="19"/>
      <c r="L328" s="19"/>
    </row>
    <row r="329" spans="1:12" s="23" customFormat="1" ht="12" customHeight="1" x14ac:dyDescent="0.25">
      <c r="A329" s="19"/>
      <c r="B329" s="19"/>
      <c r="C329" s="19"/>
      <c r="D329" s="19"/>
      <c r="E329" s="119"/>
      <c r="F329" s="55"/>
      <c r="G329" s="19"/>
      <c r="H329" s="19"/>
      <c r="I329" s="19"/>
      <c r="J329" s="19"/>
      <c r="K329" s="19"/>
      <c r="L329" s="19"/>
    </row>
    <row r="330" spans="1:12" s="23" customFormat="1" ht="12" customHeight="1" x14ac:dyDescent="0.25">
      <c r="A330" s="19"/>
      <c r="B330" s="19"/>
      <c r="C330" s="19"/>
      <c r="D330" s="19"/>
      <c r="E330" s="119"/>
      <c r="F330" s="55"/>
      <c r="G330" s="19"/>
      <c r="H330" s="19"/>
      <c r="I330" s="19"/>
      <c r="J330" s="19"/>
      <c r="K330" s="19"/>
      <c r="L330" s="19"/>
    </row>
    <row r="331" spans="1:12" s="23" customFormat="1" ht="12" customHeight="1" x14ac:dyDescent="0.25">
      <c r="A331" s="19"/>
      <c r="B331" s="19"/>
      <c r="C331" s="19"/>
      <c r="D331" s="19"/>
      <c r="E331" s="119"/>
      <c r="F331" s="55"/>
      <c r="G331" s="19"/>
      <c r="H331" s="19"/>
      <c r="I331" s="19"/>
      <c r="J331" s="19"/>
      <c r="K331" s="19"/>
      <c r="L331" s="19"/>
    </row>
    <row r="332" spans="1:12" s="23" customFormat="1" x14ac:dyDescent="0.25">
      <c r="A332" s="19"/>
      <c r="B332" s="19"/>
      <c r="C332" s="19"/>
      <c r="D332" s="19"/>
      <c r="E332" s="119"/>
      <c r="F332" s="55"/>
      <c r="G332" s="19"/>
      <c r="H332" s="19"/>
      <c r="I332" s="19"/>
      <c r="J332" s="19"/>
      <c r="K332" s="19"/>
      <c r="L332" s="19"/>
    </row>
    <row r="333" spans="1:12" s="23" customFormat="1" ht="12" customHeight="1" x14ac:dyDescent="0.25">
      <c r="A333" s="19"/>
      <c r="B333" s="19"/>
      <c r="C333" s="19"/>
      <c r="D333" s="19"/>
      <c r="E333" s="119"/>
      <c r="F333" s="55"/>
      <c r="G333" s="19"/>
      <c r="H333" s="19"/>
      <c r="I333" s="19"/>
      <c r="J333" s="19"/>
      <c r="K333" s="19"/>
      <c r="L333" s="19"/>
    </row>
    <row r="334" spans="1:12" s="23" customFormat="1" ht="12" customHeight="1" x14ac:dyDescent="0.25">
      <c r="A334" s="19"/>
      <c r="B334" s="19"/>
      <c r="C334" s="19"/>
      <c r="D334" s="19"/>
      <c r="E334" s="119"/>
      <c r="F334" s="55"/>
      <c r="G334" s="19"/>
      <c r="H334" s="19"/>
      <c r="I334" s="19"/>
      <c r="J334" s="19"/>
      <c r="K334" s="19"/>
      <c r="L334" s="19"/>
    </row>
    <row r="335" spans="1:12" s="23" customFormat="1" x14ac:dyDescent="0.25">
      <c r="A335" s="19"/>
      <c r="B335" s="19"/>
      <c r="C335" s="19"/>
      <c r="D335" s="19"/>
      <c r="E335" s="119"/>
      <c r="F335" s="55"/>
      <c r="G335" s="19"/>
      <c r="H335" s="19"/>
      <c r="I335" s="19"/>
      <c r="J335" s="19"/>
      <c r="K335" s="19"/>
      <c r="L335" s="19"/>
    </row>
    <row r="336" spans="1:12" s="23" customFormat="1" ht="12" customHeight="1" x14ac:dyDescent="0.25">
      <c r="A336" s="19"/>
      <c r="B336" s="19"/>
      <c r="C336" s="19"/>
      <c r="D336" s="19"/>
      <c r="E336" s="119"/>
      <c r="F336" s="55"/>
      <c r="G336" s="19"/>
      <c r="H336" s="19"/>
      <c r="I336" s="19"/>
      <c r="J336" s="19"/>
      <c r="K336" s="19"/>
      <c r="L336" s="19"/>
    </row>
    <row r="337" spans="1:12" s="23" customFormat="1" ht="12" customHeight="1" x14ac:dyDescent="0.25">
      <c r="A337" s="19"/>
      <c r="B337" s="19"/>
      <c r="C337" s="19"/>
      <c r="D337" s="19"/>
      <c r="E337" s="119"/>
      <c r="F337" s="55"/>
      <c r="G337" s="19"/>
      <c r="H337" s="19"/>
      <c r="I337" s="19"/>
      <c r="J337" s="19"/>
      <c r="K337" s="19"/>
      <c r="L337" s="19"/>
    </row>
    <row r="338" spans="1:12" s="23" customFormat="1" ht="12" customHeight="1" x14ac:dyDescent="0.25">
      <c r="A338" s="19"/>
      <c r="B338" s="19"/>
      <c r="C338" s="19"/>
      <c r="D338" s="19"/>
      <c r="E338" s="119"/>
      <c r="F338" s="55"/>
      <c r="G338" s="19"/>
      <c r="H338" s="19"/>
      <c r="I338" s="19"/>
      <c r="J338" s="19"/>
      <c r="K338" s="19"/>
      <c r="L338" s="19"/>
    </row>
    <row r="339" spans="1:12" x14ac:dyDescent="0.25">
      <c r="A339" s="48"/>
      <c r="B339" s="3"/>
      <c r="C339" s="3"/>
      <c r="D339" s="3"/>
      <c r="E339" s="121"/>
      <c r="F339" s="55"/>
      <c r="G339" s="19"/>
      <c r="H339" s="3"/>
      <c r="I339" s="3"/>
      <c r="J339" s="3"/>
      <c r="K339" s="3"/>
      <c r="L339" s="3"/>
    </row>
    <row r="340" spans="1:12" s="23" customFormat="1" x14ac:dyDescent="0.25">
      <c r="A340" s="19"/>
      <c r="B340" s="19"/>
      <c r="C340" s="19"/>
      <c r="D340" s="19"/>
      <c r="E340" s="120"/>
      <c r="F340" s="55"/>
      <c r="G340" s="19"/>
      <c r="H340" s="19"/>
      <c r="I340" s="19"/>
      <c r="J340" s="19"/>
      <c r="K340" s="19"/>
      <c r="L340" s="19"/>
    </row>
    <row r="341" spans="1:12" s="23" customFormat="1" ht="12" customHeight="1" x14ac:dyDescent="0.25">
      <c r="A341" s="19"/>
      <c r="B341" s="19"/>
      <c r="C341" s="19"/>
      <c r="D341" s="19"/>
      <c r="E341" s="119"/>
      <c r="F341" s="55"/>
      <c r="G341" s="19"/>
      <c r="H341" s="19"/>
      <c r="I341" s="19"/>
      <c r="J341" s="19"/>
      <c r="K341" s="19"/>
      <c r="L341" s="19"/>
    </row>
    <row r="342" spans="1:12" s="23" customFormat="1" ht="12" customHeight="1" x14ac:dyDescent="0.25">
      <c r="A342" s="19"/>
      <c r="B342" s="19"/>
      <c r="C342" s="19"/>
      <c r="D342" s="19"/>
      <c r="E342" s="119"/>
      <c r="F342" s="55"/>
      <c r="G342" s="19"/>
      <c r="H342" s="19"/>
      <c r="I342" s="19"/>
      <c r="J342" s="19"/>
      <c r="K342" s="19"/>
      <c r="L342" s="19"/>
    </row>
    <row r="343" spans="1:12" s="23" customFormat="1" ht="12" customHeight="1" x14ac:dyDescent="0.25">
      <c r="A343" s="19"/>
      <c r="B343" s="19"/>
      <c r="C343" s="19"/>
      <c r="D343" s="19"/>
      <c r="E343" s="119"/>
      <c r="F343" s="55"/>
      <c r="G343" s="19"/>
      <c r="H343" s="19"/>
      <c r="I343" s="19"/>
      <c r="J343" s="19"/>
      <c r="K343" s="19"/>
      <c r="L343" s="19"/>
    </row>
    <row r="344" spans="1:12" s="23" customFormat="1" ht="12" customHeight="1" x14ac:dyDescent="0.25">
      <c r="A344" s="19"/>
      <c r="B344" s="19"/>
      <c r="C344" s="19"/>
      <c r="D344" s="19"/>
      <c r="E344" s="119"/>
      <c r="F344" s="55"/>
      <c r="G344" s="19"/>
      <c r="H344" s="19"/>
      <c r="I344" s="19"/>
      <c r="J344" s="19"/>
      <c r="K344" s="19"/>
      <c r="L344" s="19"/>
    </row>
    <row r="345" spans="1:12" s="23" customFormat="1" ht="12" customHeight="1" x14ac:dyDescent="0.25">
      <c r="A345" s="19"/>
      <c r="B345" s="19"/>
      <c r="C345" s="19"/>
      <c r="D345" s="19"/>
      <c r="E345" s="119"/>
      <c r="F345" s="55"/>
      <c r="G345" s="19"/>
      <c r="H345" s="19"/>
      <c r="I345" s="19"/>
      <c r="J345" s="19"/>
      <c r="K345" s="19"/>
      <c r="L345" s="19"/>
    </row>
    <row r="346" spans="1:12" s="23" customFormat="1" ht="12" customHeight="1" x14ac:dyDescent="0.25">
      <c r="A346" s="19"/>
      <c r="B346" s="19"/>
      <c r="C346" s="19"/>
      <c r="D346" s="19"/>
      <c r="E346" s="119"/>
      <c r="F346" s="55"/>
      <c r="G346" s="19"/>
      <c r="H346" s="19"/>
      <c r="I346" s="19"/>
      <c r="J346" s="19"/>
      <c r="K346" s="19"/>
      <c r="L346" s="19"/>
    </row>
    <row r="347" spans="1:12" s="23" customFormat="1" x14ac:dyDescent="0.25">
      <c r="A347" s="19"/>
      <c r="B347" s="19"/>
      <c r="C347" s="19"/>
      <c r="D347" s="19"/>
      <c r="E347" s="119"/>
      <c r="F347" s="55"/>
      <c r="G347" s="19"/>
      <c r="H347" s="19"/>
      <c r="I347" s="19"/>
      <c r="J347" s="19"/>
      <c r="K347" s="19"/>
      <c r="L347" s="19"/>
    </row>
    <row r="348" spans="1:12" s="23" customFormat="1" ht="12" customHeight="1" x14ac:dyDescent="0.25">
      <c r="A348" s="19"/>
      <c r="B348" s="19"/>
      <c r="C348" s="19"/>
      <c r="D348" s="19"/>
      <c r="E348" s="119"/>
      <c r="F348" s="55"/>
      <c r="G348" s="19"/>
      <c r="H348" s="19"/>
      <c r="I348" s="19"/>
      <c r="J348" s="19"/>
      <c r="K348" s="19"/>
      <c r="L348" s="19"/>
    </row>
    <row r="349" spans="1:12" s="23" customFormat="1" ht="12" customHeight="1" x14ac:dyDescent="0.25">
      <c r="A349" s="19"/>
      <c r="B349" s="19"/>
      <c r="C349" s="19"/>
      <c r="D349" s="19"/>
      <c r="E349" s="119"/>
      <c r="F349" s="55"/>
      <c r="G349" s="19"/>
      <c r="H349" s="19"/>
      <c r="I349" s="19"/>
      <c r="J349" s="19"/>
      <c r="K349" s="19"/>
      <c r="L349" s="19"/>
    </row>
    <row r="350" spans="1:12" s="23" customFormat="1" ht="12" customHeight="1" x14ac:dyDescent="0.25">
      <c r="A350" s="19"/>
      <c r="B350" s="19"/>
      <c r="C350" s="19"/>
      <c r="D350" s="19"/>
      <c r="E350" s="119"/>
      <c r="F350" s="55"/>
      <c r="G350" s="19"/>
      <c r="H350" s="19"/>
      <c r="I350" s="19"/>
      <c r="J350" s="19"/>
      <c r="K350" s="19"/>
      <c r="L350" s="19"/>
    </row>
    <row r="351" spans="1:12" s="23" customFormat="1" ht="12" customHeight="1" x14ac:dyDescent="0.25">
      <c r="A351" s="19"/>
      <c r="B351" s="19"/>
      <c r="C351" s="19"/>
      <c r="D351" s="19"/>
      <c r="E351" s="119"/>
      <c r="F351" s="55"/>
      <c r="G351" s="19"/>
      <c r="H351" s="19"/>
      <c r="I351" s="19"/>
      <c r="J351" s="19"/>
      <c r="K351" s="19"/>
      <c r="L351" s="19"/>
    </row>
    <row r="352" spans="1:12" s="23" customFormat="1" ht="12" customHeight="1" x14ac:dyDescent="0.25">
      <c r="A352" s="19"/>
      <c r="B352" s="19"/>
      <c r="C352" s="19"/>
      <c r="D352" s="19"/>
      <c r="E352" s="119"/>
      <c r="F352" s="55"/>
      <c r="G352" s="19"/>
      <c r="H352" s="19"/>
      <c r="I352" s="19"/>
      <c r="J352" s="19"/>
      <c r="K352" s="19"/>
      <c r="L352" s="19"/>
    </row>
    <row r="353" spans="1:12" s="23" customFormat="1" x14ac:dyDescent="0.25">
      <c r="A353" s="19"/>
      <c r="B353" s="19"/>
      <c r="C353" s="19"/>
      <c r="D353" s="19"/>
      <c r="E353" s="119"/>
      <c r="F353" s="55"/>
      <c r="G353" s="19"/>
      <c r="H353" s="19"/>
      <c r="I353" s="19"/>
      <c r="J353" s="19"/>
      <c r="K353" s="19"/>
      <c r="L353" s="19"/>
    </row>
    <row r="354" spans="1:12" s="23" customFormat="1" ht="12" customHeight="1" x14ac:dyDescent="0.25">
      <c r="A354" s="19"/>
      <c r="B354" s="19"/>
      <c r="C354" s="19"/>
      <c r="D354" s="19"/>
      <c r="E354" s="119"/>
      <c r="F354" s="55"/>
      <c r="G354" s="19"/>
      <c r="H354" s="19"/>
      <c r="I354" s="19"/>
      <c r="J354" s="19"/>
      <c r="K354" s="19"/>
      <c r="L354" s="19"/>
    </row>
    <row r="355" spans="1:12" s="23" customFormat="1" ht="12" customHeight="1" x14ac:dyDescent="0.25">
      <c r="A355" s="19"/>
      <c r="B355" s="19"/>
      <c r="C355" s="19"/>
      <c r="D355" s="19"/>
      <c r="E355" s="119"/>
      <c r="F355" s="55"/>
      <c r="G355" s="19"/>
      <c r="H355" s="19"/>
      <c r="I355" s="19"/>
      <c r="J355" s="19"/>
      <c r="K355" s="19"/>
      <c r="L355" s="19"/>
    </row>
    <row r="356" spans="1:12" s="23" customFormat="1" ht="12" customHeight="1" x14ac:dyDescent="0.25">
      <c r="A356" s="19"/>
      <c r="B356" s="19"/>
      <c r="C356" s="19"/>
      <c r="D356" s="19"/>
      <c r="E356" s="119"/>
      <c r="F356" s="55"/>
      <c r="G356" s="19"/>
      <c r="H356" s="19"/>
      <c r="I356" s="19"/>
      <c r="J356" s="19"/>
      <c r="K356" s="19"/>
      <c r="L356" s="19"/>
    </row>
    <row r="357" spans="1:12" x14ac:dyDescent="0.25">
      <c r="A357" s="48"/>
      <c r="B357" s="3"/>
      <c r="C357" s="3"/>
      <c r="D357" s="3"/>
      <c r="E357" s="121"/>
      <c r="F357" s="55"/>
      <c r="G357" s="19"/>
      <c r="H357" s="3"/>
      <c r="I357" s="3"/>
      <c r="J357" s="3"/>
      <c r="K357" s="3"/>
      <c r="L357" s="3"/>
    </row>
    <row r="358" spans="1:12" s="23" customFormat="1" x14ac:dyDescent="0.25">
      <c r="A358" s="19"/>
      <c r="B358" s="19"/>
      <c r="C358" s="19"/>
      <c r="D358" s="19"/>
      <c r="E358" s="119"/>
      <c r="F358" s="55"/>
      <c r="G358" s="19"/>
      <c r="H358" s="19"/>
      <c r="I358" s="19"/>
      <c r="J358" s="19"/>
      <c r="K358" s="19"/>
      <c r="L358" s="19"/>
    </row>
    <row r="359" spans="1:12" s="23" customFormat="1" ht="12" customHeight="1" x14ac:dyDescent="0.25">
      <c r="A359" s="19"/>
      <c r="B359" s="19"/>
      <c r="C359" s="19"/>
      <c r="D359" s="19"/>
      <c r="E359" s="119"/>
      <c r="F359" s="55"/>
      <c r="G359" s="19"/>
      <c r="H359" s="19"/>
      <c r="I359" s="19"/>
      <c r="J359" s="19"/>
      <c r="K359" s="19"/>
      <c r="L359" s="19"/>
    </row>
    <row r="360" spans="1:12" s="23" customFormat="1" ht="12" customHeight="1" x14ac:dyDescent="0.25">
      <c r="A360" s="19"/>
      <c r="B360" s="19"/>
      <c r="C360" s="19"/>
      <c r="D360" s="19"/>
      <c r="E360" s="119"/>
      <c r="F360" s="55"/>
      <c r="G360" s="19"/>
      <c r="H360" s="19"/>
      <c r="I360" s="19"/>
      <c r="J360" s="19"/>
      <c r="K360" s="19"/>
      <c r="L360" s="19"/>
    </row>
    <row r="361" spans="1:12" s="23" customFormat="1" ht="12" customHeight="1" x14ac:dyDescent="0.25">
      <c r="A361" s="19"/>
      <c r="B361" s="19"/>
      <c r="C361" s="19"/>
      <c r="D361" s="19"/>
      <c r="E361" s="119"/>
      <c r="F361" s="55"/>
      <c r="G361" s="19"/>
      <c r="H361" s="19"/>
      <c r="I361" s="19"/>
      <c r="J361" s="19"/>
      <c r="K361" s="19"/>
      <c r="L361" s="19"/>
    </row>
    <row r="362" spans="1:12" s="23" customFormat="1" ht="12" customHeight="1" x14ac:dyDescent="0.25">
      <c r="A362" s="19"/>
      <c r="B362" s="19"/>
      <c r="C362" s="19"/>
      <c r="D362" s="19"/>
      <c r="E362" s="119"/>
      <c r="F362" s="55"/>
      <c r="G362" s="19"/>
      <c r="H362" s="19"/>
      <c r="I362" s="19"/>
      <c r="J362" s="19"/>
      <c r="K362" s="19"/>
      <c r="L362" s="19"/>
    </row>
    <row r="363" spans="1:12" s="23" customFormat="1" ht="12" customHeight="1" x14ac:dyDescent="0.25">
      <c r="A363" s="19"/>
      <c r="B363" s="19"/>
      <c r="C363" s="19"/>
      <c r="D363" s="19"/>
      <c r="E363" s="119"/>
      <c r="F363" s="55"/>
      <c r="G363" s="19"/>
      <c r="H363" s="19"/>
      <c r="I363" s="19"/>
      <c r="J363" s="19"/>
      <c r="K363" s="19"/>
      <c r="L363" s="19"/>
    </row>
    <row r="364" spans="1:12" s="23" customFormat="1" ht="12" customHeight="1" x14ac:dyDescent="0.25">
      <c r="A364" s="19"/>
      <c r="B364" s="19"/>
      <c r="C364" s="19"/>
      <c r="D364" s="19"/>
      <c r="E364" s="119"/>
      <c r="F364" s="55"/>
      <c r="G364" s="19"/>
      <c r="H364" s="19"/>
      <c r="I364" s="19"/>
      <c r="J364" s="19"/>
      <c r="K364" s="19"/>
      <c r="L364" s="19"/>
    </row>
    <row r="365" spans="1:12" s="23" customFormat="1" ht="12" customHeight="1" x14ac:dyDescent="0.2">
      <c r="A365" s="19"/>
      <c r="B365" s="19"/>
      <c r="C365" s="19"/>
      <c r="D365" s="19"/>
      <c r="E365" s="119"/>
      <c r="F365" s="19"/>
      <c r="G365" s="19"/>
      <c r="H365" s="19"/>
      <c r="I365" s="19"/>
      <c r="J365" s="19"/>
      <c r="K365" s="19"/>
      <c r="L365" s="19"/>
    </row>
    <row r="366" spans="1:12" s="23" customFormat="1" ht="12" customHeight="1" x14ac:dyDescent="0.2">
      <c r="A366" s="19"/>
      <c r="B366" s="19"/>
      <c r="C366" s="19"/>
      <c r="D366" s="19"/>
      <c r="E366" s="119"/>
      <c r="F366" s="19"/>
      <c r="G366" s="19"/>
      <c r="H366" s="19"/>
      <c r="I366" s="19"/>
      <c r="J366" s="19"/>
      <c r="K366" s="19"/>
      <c r="L366" s="19"/>
    </row>
    <row r="367" spans="1:12" s="23" customFormat="1" ht="12" x14ac:dyDescent="0.2">
      <c r="A367" s="19"/>
      <c r="B367" s="19"/>
      <c r="C367" s="19"/>
      <c r="D367" s="19"/>
      <c r="E367" s="119"/>
      <c r="F367" s="19"/>
      <c r="G367" s="19"/>
      <c r="H367" s="19"/>
      <c r="I367" s="19"/>
      <c r="J367" s="19"/>
      <c r="K367" s="19"/>
      <c r="L367" s="19"/>
    </row>
    <row r="368" spans="1:12" s="23" customFormat="1" ht="12" customHeight="1" x14ac:dyDescent="0.2">
      <c r="A368" s="19"/>
      <c r="B368" s="19"/>
      <c r="C368" s="19"/>
      <c r="D368" s="19"/>
      <c r="E368" s="119"/>
      <c r="F368" s="19"/>
      <c r="G368" s="19"/>
      <c r="H368" s="19"/>
      <c r="I368" s="19"/>
      <c r="J368" s="19"/>
      <c r="K368" s="19"/>
      <c r="L368" s="19"/>
    </row>
    <row r="369" spans="1:12" s="23" customFormat="1" ht="12" customHeight="1" x14ac:dyDescent="0.2">
      <c r="A369" s="19"/>
      <c r="B369" s="19"/>
      <c r="C369" s="19"/>
      <c r="D369" s="19"/>
      <c r="E369" s="119"/>
      <c r="F369" s="19"/>
      <c r="G369" s="19"/>
      <c r="H369" s="19"/>
      <c r="I369" s="19"/>
      <c r="J369" s="19"/>
      <c r="K369" s="19"/>
      <c r="L369" s="19"/>
    </row>
    <row r="370" spans="1:12" s="23" customFormat="1" ht="12" customHeight="1" x14ac:dyDescent="0.2">
      <c r="A370" s="19"/>
      <c r="B370" s="19"/>
      <c r="C370" s="19"/>
      <c r="D370" s="19"/>
      <c r="E370" s="119"/>
      <c r="F370" s="19"/>
      <c r="G370" s="19"/>
      <c r="H370" s="19"/>
      <c r="I370" s="19"/>
      <c r="J370" s="19"/>
      <c r="K370" s="19"/>
      <c r="L370" s="19"/>
    </row>
    <row r="371" spans="1:12" s="23" customFormat="1" ht="12" customHeight="1" x14ac:dyDescent="0.2">
      <c r="A371" s="19"/>
      <c r="B371" s="19"/>
      <c r="C371" s="19"/>
      <c r="D371" s="19"/>
      <c r="E371" s="119"/>
      <c r="F371" s="19"/>
      <c r="G371" s="19"/>
      <c r="H371" s="19"/>
      <c r="I371" s="19"/>
      <c r="J371" s="19"/>
      <c r="K371" s="19"/>
      <c r="L371" s="19"/>
    </row>
    <row r="372" spans="1:12" s="23" customFormat="1" ht="12" customHeight="1" x14ac:dyDescent="0.2">
      <c r="A372" s="19"/>
      <c r="B372" s="19"/>
      <c r="C372" s="19"/>
      <c r="D372" s="19"/>
      <c r="E372" s="119"/>
      <c r="F372" s="19"/>
      <c r="G372" s="19"/>
      <c r="H372" s="19"/>
      <c r="I372" s="19"/>
      <c r="J372" s="19"/>
      <c r="K372" s="19"/>
      <c r="L372" s="19"/>
    </row>
    <row r="373" spans="1:12" s="23" customFormat="1" ht="12" customHeight="1" x14ac:dyDescent="0.2">
      <c r="A373" s="19"/>
      <c r="B373" s="19"/>
      <c r="C373" s="19"/>
      <c r="D373" s="19"/>
      <c r="E373" s="119"/>
      <c r="F373" s="19"/>
      <c r="G373" s="19"/>
      <c r="H373" s="19"/>
      <c r="I373" s="19"/>
      <c r="J373" s="19"/>
      <c r="K373" s="19"/>
      <c r="L373" s="19"/>
    </row>
    <row r="374" spans="1:12" s="23" customFormat="1" ht="12" customHeight="1" x14ac:dyDescent="0.2">
      <c r="A374" s="19"/>
      <c r="B374" s="19"/>
      <c r="C374" s="19"/>
      <c r="D374" s="19"/>
      <c r="E374" s="119"/>
      <c r="F374" s="19"/>
      <c r="G374" s="19"/>
      <c r="H374" s="19"/>
      <c r="I374" s="19"/>
      <c r="J374" s="19"/>
      <c r="K374" s="19"/>
      <c r="L374" s="19"/>
    </row>
    <row r="375" spans="1:12" s="23" customFormat="1" ht="12" customHeight="1" x14ac:dyDescent="0.2">
      <c r="A375" s="19"/>
      <c r="B375" s="19"/>
      <c r="C375" s="19"/>
      <c r="D375" s="19"/>
      <c r="E375" s="119"/>
      <c r="F375" s="19"/>
      <c r="G375" s="19"/>
      <c r="H375" s="19"/>
      <c r="I375" s="19"/>
      <c r="J375" s="19"/>
      <c r="K375" s="19"/>
      <c r="L375" s="19"/>
    </row>
    <row r="376" spans="1:12" s="23" customFormat="1" ht="12" x14ac:dyDescent="0.2">
      <c r="A376" s="19"/>
      <c r="B376" s="19"/>
      <c r="C376" s="19"/>
      <c r="D376" s="19"/>
      <c r="E376" s="119"/>
      <c r="F376" s="19"/>
      <c r="G376" s="19"/>
      <c r="H376" s="19"/>
      <c r="I376" s="19"/>
      <c r="J376" s="19"/>
      <c r="K376" s="19"/>
      <c r="L376" s="19"/>
    </row>
    <row r="377" spans="1:12" s="23" customFormat="1" ht="12" customHeight="1" x14ac:dyDescent="0.2">
      <c r="A377" s="19"/>
      <c r="B377" s="19"/>
      <c r="C377" s="19"/>
      <c r="D377" s="19"/>
      <c r="E377" s="119"/>
      <c r="F377" s="19"/>
      <c r="G377" s="19"/>
      <c r="H377" s="19"/>
      <c r="I377" s="19"/>
      <c r="J377" s="19"/>
      <c r="K377" s="19"/>
      <c r="L377" s="19"/>
    </row>
    <row r="378" spans="1:12" s="23" customFormat="1" ht="12" customHeight="1" x14ac:dyDescent="0.2">
      <c r="A378" s="19"/>
      <c r="B378" s="19"/>
      <c r="C378" s="19"/>
      <c r="D378" s="19"/>
      <c r="E378" s="119"/>
      <c r="F378" s="19"/>
      <c r="G378" s="19"/>
      <c r="H378" s="19"/>
      <c r="I378" s="19"/>
      <c r="J378" s="19"/>
      <c r="K378" s="19"/>
      <c r="L378" s="19"/>
    </row>
    <row r="379" spans="1:12" s="23" customFormat="1" ht="12" x14ac:dyDescent="0.2">
      <c r="A379" s="19"/>
      <c r="B379" s="19"/>
      <c r="C379" s="19"/>
      <c r="D379" s="19"/>
      <c r="E379" s="119"/>
      <c r="F379" s="19"/>
      <c r="G379" s="19"/>
      <c r="H379" s="19"/>
      <c r="I379" s="19"/>
      <c r="J379" s="19"/>
      <c r="K379" s="19"/>
      <c r="L379" s="19"/>
    </row>
    <row r="380" spans="1:12" s="23" customFormat="1" ht="12" customHeight="1" x14ac:dyDescent="0.2">
      <c r="A380" s="19"/>
      <c r="B380" s="19"/>
      <c r="C380" s="19"/>
      <c r="D380" s="19"/>
      <c r="E380" s="119"/>
      <c r="F380" s="19"/>
      <c r="G380" s="19"/>
      <c r="H380" s="19"/>
      <c r="I380" s="19"/>
      <c r="J380" s="19"/>
      <c r="K380" s="19"/>
      <c r="L380" s="19"/>
    </row>
    <row r="381" spans="1:12" s="23" customFormat="1" ht="12" customHeight="1" x14ac:dyDescent="0.2">
      <c r="A381" s="19"/>
      <c r="B381" s="19"/>
      <c r="C381" s="19"/>
      <c r="D381" s="19"/>
      <c r="E381" s="119"/>
      <c r="F381" s="19"/>
      <c r="G381" s="19"/>
      <c r="H381" s="19"/>
      <c r="I381" s="19"/>
      <c r="J381" s="19"/>
      <c r="K381" s="19"/>
      <c r="L381" s="19"/>
    </row>
    <row r="382" spans="1:12" s="23" customFormat="1" ht="12" x14ac:dyDescent="0.2">
      <c r="A382" s="19"/>
      <c r="B382" s="19"/>
      <c r="C382" s="19"/>
      <c r="D382" s="19"/>
      <c r="E382" s="119"/>
      <c r="F382" s="19"/>
      <c r="G382" s="19"/>
      <c r="H382" s="19"/>
      <c r="I382" s="19"/>
      <c r="J382" s="19"/>
      <c r="K382" s="19"/>
      <c r="L382" s="19"/>
    </row>
    <row r="383" spans="1:12" s="23" customFormat="1" ht="12" customHeight="1" x14ac:dyDescent="0.2">
      <c r="A383" s="19"/>
      <c r="B383" s="19"/>
      <c r="C383" s="19"/>
      <c r="D383" s="19"/>
      <c r="E383" s="119"/>
      <c r="F383" s="19"/>
      <c r="G383" s="19"/>
      <c r="H383" s="19"/>
      <c r="I383" s="19"/>
      <c r="J383" s="19"/>
      <c r="K383" s="19"/>
      <c r="L383" s="19"/>
    </row>
    <row r="384" spans="1:12" s="23" customFormat="1" ht="12" x14ac:dyDescent="0.2">
      <c r="A384" s="19"/>
      <c r="B384" s="19"/>
      <c r="C384" s="19"/>
      <c r="D384" s="19"/>
      <c r="E384" s="119"/>
      <c r="F384" s="19"/>
      <c r="G384" s="19"/>
      <c r="H384" s="19"/>
      <c r="I384" s="19"/>
      <c r="J384" s="19"/>
      <c r="K384" s="19"/>
      <c r="L384" s="19"/>
    </row>
    <row r="385" spans="1:12" s="23" customFormat="1" ht="12" customHeight="1" x14ac:dyDescent="0.2">
      <c r="A385" s="19"/>
      <c r="B385" s="19"/>
      <c r="C385" s="19"/>
      <c r="D385" s="19"/>
      <c r="E385" s="119"/>
      <c r="F385" s="19"/>
      <c r="G385" s="19"/>
      <c r="H385" s="19"/>
      <c r="I385" s="19"/>
      <c r="J385" s="19"/>
      <c r="K385" s="19"/>
      <c r="L385" s="19"/>
    </row>
    <row r="386" spans="1:12" s="23" customFormat="1" ht="12" customHeight="1" x14ac:dyDescent="0.2">
      <c r="A386" s="19"/>
      <c r="B386" s="19"/>
      <c r="C386" s="19"/>
      <c r="D386" s="19"/>
      <c r="E386" s="119"/>
      <c r="F386" s="19"/>
      <c r="G386" s="19"/>
      <c r="H386" s="19"/>
      <c r="I386" s="19"/>
      <c r="J386" s="19"/>
      <c r="K386" s="19"/>
      <c r="L386" s="19"/>
    </row>
    <row r="387" spans="1:12" s="23" customFormat="1" ht="12" x14ac:dyDescent="0.2">
      <c r="A387" s="19"/>
      <c r="B387" s="19"/>
      <c r="C387" s="19"/>
      <c r="D387" s="19"/>
      <c r="E387" s="119"/>
      <c r="F387" s="19"/>
      <c r="G387" s="19"/>
      <c r="H387" s="19"/>
      <c r="I387" s="19"/>
      <c r="J387" s="19"/>
      <c r="K387" s="19"/>
      <c r="L387" s="19"/>
    </row>
    <row r="388" spans="1:12" ht="15" customHeight="1" x14ac:dyDescent="0.25">
      <c r="A388" s="3"/>
      <c r="B388" s="3"/>
      <c r="C388" s="3"/>
      <c r="D388" s="3"/>
      <c r="E388" s="50"/>
      <c r="F388" s="19"/>
      <c r="G388" s="19"/>
      <c r="H388" s="3"/>
      <c r="I388" s="3"/>
      <c r="J388" s="3"/>
      <c r="K388" s="3"/>
      <c r="L388" s="3"/>
    </row>
    <row r="389" spans="1:12" x14ac:dyDescent="0.25">
      <c r="A389" s="3"/>
      <c r="B389" s="3"/>
      <c r="C389" s="3"/>
      <c r="D389" s="3"/>
      <c r="E389" s="3"/>
      <c r="F389" s="19"/>
      <c r="G389" s="19"/>
      <c r="H389" s="3"/>
      <c r="I389" s="3"/>
      <c r="J389" s="3"/>
      <c r="K389" s="3"/>
      <c r="L389" s="3"/>
    </row>
    <row r="390" spans="1:12" x14ac:dyDescent="0.25">
      <c r="A390" s="3"/>
      <c r="B390" s="3"/>
      <c r="C390" s="3"/>
      <c r="D390" s="3"/>
      <c r="E390" s="3"/>
      <c r="F390" s="19"/>
      <c r="G390" s="19"/>
      <c r="H390" s="3"/>
      <c r="I390" s="3"/>
      <c r="J390" s="3"/>
      <c r="K390" s="3"/>
      <c r="L390" s="3"/>
    </row>
    <row r="391" spans="1:12" x14ac:dyDescent="0.25">
      <c r="A391" s="3"/>
      <c r="B391" s="3"/>
      <c r="C391" s="3"/>
      <c r="D391" s="3"/>
      <c r="E391" s="3"/>
      <c r="F391" s="19"/>
      <c r="G391" s="19"/>
      <c r="H391" s="3"/>
      <c r="I391" s="3"/>
      <c r="J391" s="3"/>
      <c r="K391" s="3"/>
      <c r="L391" s="3"/>
    </row>
    <row r="392" spans="1:12" x14ac:dyDescent="0.25">
      <c r="A392" s="3"/>
      <c r="B392" s="3"/>
      <c r="C392" s="3"/>
      <c r="D392" s="3"/>
      <c r="E392" s="3"/>
      <c r="F392" s="19"/>
      <c r="G392" s="19"/>
      <c r="H392" s="3"/>
      <c r="I392" s="3"/>
      <c r="J392" s="3"/>
      <c r="K392" s="3"/>
      <c r="L392" s="3"/>
    </row>
    <row r="393" spans="1:12" x14ac:dyDescent="0.25">
      <c r="A393" s="3"/>
      <c r="B393" s="3"/>
      <c r="C393" s="3"/>
      <c r="D393" s="3"/>
      <c r="E393" s="3"/>
      <c r="F393" s="19"/>
      <c r="G393" s="19"/>
      <c r="H393" s="3"/>
      <c r="I393" s="3"/>
      <c r="J393" s="3"/>
      <c r="K393" s="3"/>
      <c r="L393" s="3"/>
    </row>
    <row r="394" spans="1:12" x14ac:dyDescent="0.25">
      <c r="A394" s="3"/>
      <c r="B394" s="3"/>
      <c r="C394" s="3"/>
      <c r="D394" s="3"/>
      <c r="E394" s="3"/>
      <c r="F394" s="19"/>
      <c r="G394" s="19"/>
      <c r="H394" s="3"/>
      <c r="I394" s="3"/>
      <c r="J394" s="3"/>
      <c r="K394" s="3"/>
      <c r="L394" s="3"/>
    </row>
    <row r="395" spans="1:12" x14ac:dyDescent="0.25">
      <c r="A395" s="3"/>
      <c r="B395" s="3"/>
      <c r="C395" s="3"/>
      <c r="D395" s="3"/>
      <c r="E395" s="3"/>
      <c r="F395" s="19"/>
      <c r="G395" s="19"/>
      <c r="H395" s="3"/>
      <c r="I395" s="3"/>
      <c r="J395" s="3"/>
      <c r="K395" s="3"/>
      <c r="L395" s="3"/>
    </row>
    <row r="396" spans="1:12" x14ac:dyDescent="0.25">
      <c r="A396" s="3"/>
      <c r="B396" s="3"/>
      <c r="C396" s="3"/>
      <c r="D396" s="3"/>
      <c r="E396" s="3"/>
      <c r="F396" s="19"/>
      <c r="G396" s="19"/>
      <c r="H396" s="3"/>
      <c r="I396" s="3"/>
      <c r="J396" s="3"/>
      <c r="K396" s="3"/>
      <c r="L396" s="3"/>
    </row>
    <row r="397" spans="1:12" x14ac:dyDescent="0.25">
      <c r="A397" s="3"/>
      <c r="B397" s="3"/>
      <c r="C397" s="3"/>
      <c r="D397" s="3"/>
      <c r="E397" s="3"/>
      <c r="F397" s="19"/>
      <c r="G397" s="19"/>
      <c r="H397" s="3"/>
      <c r="I397" s="3"/>
      <c r="J397" s="3"/>
      <c r="K397" s="3"/>
      <c r="L397" s="3"/>
    </row>
    <row r="398" spans="1:12" x14ac:dyDescent="0.25">
      <c r="A398" s="3"/>
      <c r="B398" s="3"/>
      <c r="C398" s="3"/>
      <c r="D398" s="3"/>
      <c r="E398" s="3"/>
      <c r="F398" s="19"/>
      <c r="G398" s="19"/>
      <c r="H398" s="3"/>
      <c r="I398" s="3"/>
      <c r="J398" s="3"/>
      <c r="K398" s="3"/>
      <c r="L398" s="3"/>
    </row>
    <row r="399" spans="1:12" x14ac:dyDescent="0.25">
      <c r="A399" s="3"/>
      <c r="B399" s="3"/>
      <c r="C399" s="3"/>
      <c r="D399" s="3"/>
      <c r="E399" s="3"/>
      <c r="F399" s="19"/>
      <c r="G399" s="19"/>
      <c r="H399" s="3"/>
      <c r="I399" s="3"/>
      <c r="J399" s="3"/>
      <c r="K399" s="3"/>
      <c r="L399" s="3"/>
    </row>
    <row r="400" spans="1:12" x14ac:dyDescent="0.25">
      <c r="A400" s="3"/>
      <c r="B400" s="3"/>
      <c r="C400" s="3"/>
      <c r="D400" s="3"/>
      <c r="E400" s="3"/>
      <c r="F400" s="19"/>
      <c r="G400" s="19"/>
      <c r="H400" s="3"/>
      <c r="I400" s="3"/>
      <c r="J400" s="3"/>
      <c r="K400" s="3"/>
      <c r="L400" s="3"/>
    </row>
    <row r="401" spans="1:12" x14ac:dyDescent="0.25">
      <c r="A401" s="3"/>
      <c r="B401" s="3"/>
      <c r="C401" s="3"/>
      <c r="D401" s="3"/>
      <c r="E401" s="3"/>
      <c r="F401" s="19"/>
      <c r="G401" s="19"/>
      <c r="H401" s="3"/>
      <c r="I401" s="3"/>
      <c r="J401" s="3"/>
      <c r="K401" s="3"/>
      <c r="L401" s="3"/>
    </row>
    <row r="402" spans="1:12" x14ac:dyDescent="0.25">
      <c r="A402" s="3"/>
      <c r="B402" s="3"/>
      <c r="C402" s="3"/>
      <c r="D402" s="3"/>
      <c r="E402" s="3"/>
      <c r="F402" s="19"/>
      <c r="G402" s="19"/>
      <c r="H402" s="3"/>
      <c r="I402" s="3"/>
      <c r="J402" s="3"/>
      <c r="K402" s="3"/>
      <c r="L402" s="3"/>
    </row>
    <row r="403" spans="1:12" x14ac:dyDescent="0.25">
      <c r="A403" s="3"/>
      <c r="B403" s="3"/>
      <c r="C403" s="3"/>
      <c r="D403" s="3"/>
      <c r="E403" s="3"/>
      <c r="F403" s="19"/>
      <c r="G403" s="19"/>
      <c r="H403" s="3"/>
      <c r="I403" s="3"/>
      <c r="J403" s="3"/>
      <c r="K403" s="3"/>
      <c r="L403" s="3"/>
    </row>
    <row r="404" spans="1:12" x14ac:dyDescent="0.25">
      <c r="A404" s="3"/>
      <c r="B404" s="3"/>
      <c r="C404" s="3"/>
      <c r="D404" s="3"/>
      <c r="E404" s="3"/>
      <c r="F404" s="19"/>
      <c r="G404" s="19"/>
      <c r="H404" s="3"/>
      <c r="I404" s="3"/>
      <c r="J404" s="3"/>
      <c r="K404" s="3"/>
      <c r="L404" s="3"/>
    </row>
    <row r="405" spans="1:12" x14ac:dyDescent="0.25">
      <c r="A405" s="3"/>
      <c r="B405" s="3"/>
      <c r="C405" s="3"/>
      <c r="D405" s="3"/>
      <c r="E405" s="3"/>
      <c r="F405" s="19"/>
      <c r="G405" s="19"/>
      <c r="H405" s="3"/>
      <c r="I405" s="3"/>
      <c r="J405" s="3"/>
      <c r="K405" s="3"/>
      <c r="L405" s="3"/>
    </row>
    <row r="406" spans="1:12" x14ac:dyDescent="0.25">
      <c r="A406" s="3"/>
      <c r="B406" s="3"/>
      <c r="C406" s="3"/>
      <c r="D406" s="3"/>
      <c r="E406" s="3"/>
      <c r="F406" s="19"/>
      <c r="G406" s="19"/>
      <c r="H406" s="3"/>
      <c r="I406" s="3"/>
      <c r="J406" s="3"/>
      <c r="K406" s="3"/>
      <c r="L406" s="3"/>
    </row>
    <row r="407" spans="1:12" x14ac:dyDescent="0.25">
      <c r="A407" s="3"/>
      <c r="B407" s="3"/>
      <c r="C407" s="3"/>
      <c r="D407" s="3"/>
      <c r="E407" s="3"/>
      <c r="F407" s="19"/>
      <c r="G407" s="19"/>
      <c r="H407" s="3"/>
      <c r="I407" s="3"/>
      <c r="J407" s="3"/>
      <c r="K407" s="3"/>
      <c r="L407" s="3"/>
    </row>
    <row r="408" spans="1:12" x14ac:dyDescent="0.25">
      <c r="A408" s="3"/>
      <c r="B408" s="3"/>
      <c r="C408" s="3"/>
      <c r="D408" s="3"/>
      <c r="E408" s="3"/>
      <c r="F408" s="19"/>
      <c r="G408" s="19"/>
      <c r="H408" s="3"/>
      <c r="I408" s="3"/>
      <c r="J408" s="3"/>
      <c r="K408" s="3"/>
      <c r="L408" s="3"/>
    </row>
    <row r="409" spans="1:12" x14ac:dyDescent="0.25">
      <c r="A409" s="3"/>
      <c r="B409" s="3"/>
      <c r="C409" s="3"/>
      <c r="D409" s="3"/>
      <c r="E409" s="3"/>
      <c r="F409" s="19"/>
      <c r="G409" s="19"/>
      <c r="H409" s="3"/>
      <c r="I409" s="3"/>
      <c r="J409" s="3"/>
      <c r="K409" s="3"/>
      <c r="L409" s="3"/>
    </row>
    <row r="410" spans="1:12" x14ac:dyDescent="0.25">
      <c r="A410" s="3"/>
      <c r="B410" s="3"/>
      <c r="C410" s="3"/>
      <c r="D410" s="3"/>
      <c r="E410" s="3"/>
      <c r="F410" s="19"/>
      <c r="G410" s="19"/>
      <c r="H410" s="3"/>
      <c r="I410" s="3"/>
      <c r="J410" s="3"/>
      <c r="K410" s="3"/>
      <c r="L410" s="3"/>
    </row>
    <row r="411" spans="1:12" x14ac:dyDescent="0.25">
      <c r="A411" s="3"/>
      <c r="B411" s="3"/>
      <c r="C411" s="3"/>
      <c r="D411" s="3"/>
      <c r="E411" s="3"/>
      <c r="F411" s="19"/>
      <c r="G411" s="19"/>
      <c r="H411" s="3"/>
      <c r="I411" s="3"/>
      <c r="J411" s="3"/>
      <c r="K411" s="3"/>
      <c r="L411" s="3"/>
    </row>
    <row r="412" spans="1:12" x14ac:dyDescent="0.25">
      <c r="A412" s="3"/>
      <c r="B412" s="3"/>
      <c r="C412" s="3"/>
      <c r="D412" s="3"/>
      <c r="E412" s="3"/>
      <c r="F412" s="19"/>
      <c r="G412" s="19"/>
      <c r="H412" s="3"/>
      <c r="I412" s="3"/>
      <c r="J412" s="3"/>
      <c r="K412" s="3"/>
      <c r="L412" s="3"/>
    </row>
    <row r="413" spans="1:12" x14ac:dyDescent="0.25">
      <c r="A413" s="3"/>
      <c r="B413" s="3"/>
      <c r="C413" s="3"/>
      <c r="D413" s="3"/>
      <c r="E413" s="3"/>
      <c r="F413" s="19"/>
      <c r="G413" s="19"/>
      <c r="H413" s="3"/>
      <c r="I413" s="3"/>
      <c r="J413" s="3"/>
      <c r="K413" s="3"/>
      <c r="L413" s="3"/>
    </row>
    <row r="414" spans="1:12" x14ac:dyDescent="0.25">
      <c r="A414" s="3"/>
      <c r="B414" s="3"/>
      <c r="C414" s="3"/>
      <c r="D414" s="3"/>
      <c r="E414" s="3"/>
      <c r="F414" s="19"/>
      <c r="G414" s="19"/>
      <c r="H414" s="3"/>
      <c r="I414" s="3"/>
      <c r="J414" s="3"/>
      <c r="K414" s="3"/>
      <c r="L414" s="3"/>
    </row>
    <row r="415" spans="1:12" x14ac:dyDescent="0.25">
      <c r="A415" s="3"/>
      <c r="B415" s="3"/>
      <c r="C415" s="3"/>
      <c r="D415" s="3"/>
      <c r="E415" s="3"/>
      <c r="F415" s="19"/>
      <c r="G415" s="19"/>
      <c r="H415" s="3"/>
      <c r="I415" s="3"/>
      <c r="J415" s="3"/>
      <c r="K415" s="3"/>
      <c r="L415" s="3"/>
    </row>
    <row r="416" spans="1:12" x14ac:dyDescent="0.25">
      <c r="A416" s="3"/>
      <c r="B416" s="3"/>
      <c r="C416" s="3"/>
      <c r="D416" s="3"/>
      <c r="E416" s="3"/>
      <c r="F416" s="19"/>
      <c r="G416" s="19"/>
      <c r="H416" s="3"/>
      <c r="I416" s="3"/>
      <c r="J416" s="3"/>
      <c r="K416" s="3"/>
      <c r="L416" s="3"/>
    </row>
    <row r="417" spans="1:12" x14ac:dyDescent="0.25">
      <c r="A417" s="3"/>
      <c r="B417" s="3"/>
      <c r="C417" s="3"/>
      <c r="D417" s="3"/>
      <c r="E417" s="3"/>
      <c r="F417" s="19"/>
      <c r="G417" s="19"/>
      <c r="H417" s="3"/>
      <c r="I417" s="3"/>
      <c r="J417" s="3"/>
      <c r="K417" s="3"/>
      <c r="L417" s="3"/>
    </row>
    <row r="418" spans="1:12" x14ac:dyDescent="0.25">
      <c r="A418" s="3"/>
      <c r="B418" s="3"/>
      <c r="C418" s="3"/>
      <c r="D418" s="3"/>
      <c r="E418" s="3"/>
      <c r="F418" s="19"/>
      <c r="G418" s="19"/>
      <c r="H418" s="3"/>
      <c r="I418" s="3"/>
      <c r="J418" s="3"/>
      <c r="K418" s="3"/>
      <c r="L418" s="3"/>
    </row>
    <row r="419" spans="1:12" x14ac:dyDescent="0.25">
      <c r="A419" s="3"/>
      <c r="B419" s="3"/>
      <c r="C419" s="3"/>
      <c r="D419" s="3"/>
      <c r="E419" s="3"/>
      <c r="F419" s="19"/>
      <c r="G419" s="19"/>
      <c r="H419" s="3"/>
      <c r="I419" s="3"/>
      <c r="J419" s="3"/>
      <c r="K419" s="3"/>
      <c r="L419" s="3"/>
    </row>
    <row r="420" spans="1:12" x14ac:dyDescent="0.25">
      <c r="A420" s="3"/>
      <c r="B420" s="3"/>
      <c r="C420" s="3"/>
      <c r="D420" s="3"/>
      <c r="E420" s="3"/>
      <c r="F420" s="19"/>
      <c r="G420" s="19"/>
      <c r="H420" s="3"/>
      <c r="I420" s="3"/>
      <c r="J420" s="3"/>
      <c r="K420" s="3"/>
      <c r="L420" s="3"/>
    </row>
    <row r="421" spans="1:12" x14ac:dyDescent="0.25">
      <c r="A421" s="3"/>
      <c r="B421" s="3"/>
      <c r="C421" s="3"/>
      <c r="D421" s="3"/>
      <c r="E421" s="3"/>
      <c r="F421" s="19"/>
      <c r="G421" s="19"/>
      <c r="H421" s="3"/>
      <c r="I421" s="3"/>
      <c r="J421" s="3"/>
      <c r="K421" s="3"/>
      <c r="L421" s="3"/>
    </row>
    <row r="422" spans="1:12" x14ac:dyDescent="0.25">
      <c r="A422" s="3"/>
      <c r="B422" s="3"/>
      <c r="C422" s="3"/>
      <c r="D422" s="3"/>
      <c r="E422" s="3"/>
      <c r="F422" s="19"/>
      <c r="G422" s="19"/>
      <c r="H422" s="3"/>
      <c r="I422" s="3"/>
      <c r="J422" s="3"/>
      <c r="K422" s="3"/>
      <c r="L422" s="3"/>
    </row>
    <row r="423" spans="1:12" x14ac:dyDescent="0.25">
      <c r="A423" s="3"/>
      <c r="B423" s="3"/>
      <c r="C423" s="3"/>
      <c r="D423" s="3"/>
      <c r="E423" s="3"/>
      <c r="F423" s="19"/>
      <c r="G423" s="19"/>
      <c r="H423" s="3"/>
      <c r="I423" s="3"/>
      <c r="J423" s="3"/>
      <c r="K423" s="3"/>
      <c r="L423" s="3"/>
    </row>
    <row r="424" spans="1:12" x14ac:dyDescent="0.25">
      <c r="A424" s="3"/>
      <c r="B424" s="3"/>
      <c r="C424" s="3"/>
      <c r="D424" s="3"/>
      <c r="E424" s="3"/>
      <c r="F424" s="19"/>
      <c r="G424" s="19"/>
      <c r="H424" s="3"/>
      <c r="I424" s="3"/>
      <c r="J424" s="3"/>
      <c r="K424" s="3"/>
      <c r="L424" s="3"/>
    </row>
    <row r="425" spans="1:12" x14ac:dyDescent="0.25">
      <c r="A425" s="3"/>
      <c r="B425" s="3"/>
      <c r="C425" s="3"/>
      <c r="D425" s="3"/>
      <c r="E425" s="3"/>
      <c r="F425" s="19"/>
      <c r="G425" s="19"/>
      <c r="H425" s="3"/>
      <c r="I425" s="3"/>
      <c r="J425" s="3"/>
      <c r="K425" s="3"/>
      <c r="L425" s="3"/>
    </row>
    <row r="426" spans="1:12" x14ac:dyDescent="0.25">
      <c r="A426" s="3"/>
      <c r="B426" s="3"/>
      <c r="C426" s="3"/>
      <c r="D426" s="3"/>
      <c r="E426" s="3"/>
      <c r="F426" s="19"/>
      <c r="G426" s="19"/>
      <c r="H426" s="3"/>
      <c r="I426" s="3"/>
      <c r="J426" s="3"/>
      <c r="K426" s="3"/>
      <c r="L426" s="3"/>
    </row>
    <row r="427" spans="1:12" x14ac:dyDescent="0.25">
      <c r="A427" s="3"/>
      <c r="B427" s="3"/>
      <c r="C427" s="3"/>
      <c r="D427" s="3"/>
      <c r="E427" s="3"/>
      <c r="F427" s="19"/>
      <c r="G427" s="19"/>
      <c r="H427" s="3"/>
      <c r="I427" s="3"/>
      <c r="J427" s="3"/>
      <c r="K427" s="3"/>
      <c r="L427" s="3"/>
    </row>
    <row r="428" spans="1:12" x14ac:dyDescent="0.25">
      <c r="A428" s="3"/>
      <c r="B428" s="3"/>
      <c r="C428" s="3"/>
      <c r="D428" s="3"/>
      <c r="E428" s="3"/>
      <c r="F428" s="19"/>
      <c r="G428" s="19"/>
      <c r="H428" s="3"/>
      <c r="I428" s="3"/>
      <c r="J428" s="3"/>
      <c r="K428" s="3"/>
      <c r="L428" s="3"/>
    </row>
    <row r="429" spans="1:12" x14ac:dyDescent="0.25">
      <c r="A429" s="3"/>
      <c r="B429" s="3"/>
      <c r="C429" s="3"/>
      <c r="D429" s="3"/>
      <c r="E429" s="3"/>
      <c r="F429" s="19"/>
      <c r="G429" s="19"/>
      <c r="H429" s="3"/>
      <c r="I429" s="3"/>
      <c r="J429" s="3"/>
      <c r="K429" s="3"/>
      <c r="L429" s="3"/>
    </row>
    <row r="430" spans="1:12" x14ac:dyDescent="0.25">
      <c r="A430" s="3"/>
      <c r="B430" s="3"/>
      <c r="C430" s="3"/>
      <c r="D430" s="3"/>
      <c r="E430" s="3"/>
      <c r="F430" s="19"/>
      <c r="G430" s="19"/>
      <c r="H430" s="3"/>
      <c r="I430" s="3"/>
      <c r="J430" s="3"/>
      <c r="K430" s="3"/>
      <c r="L430" s="3"/>
    </row>
    <row r="431" spans="1:12" x14ac:dyDescent="0.25">
      <c r="A431" s="3"/>
      <c r="B431" s="3"/>
      <c r="C431" s="3"/>
      <c r="D431" s="3"/>
      <c r="E431" s="3"/>
      <c r="F431" s="19"/>
      <c r="G431" s="19"/>
      <c r="H431" s="3"/>
      <c r="I431" s="3"/>
      <c r="J431" s="3"/>
      <c r="K431" s="3"/>
      <c r="L431" s="3"/>
    </row>
    <row r="432" spans="1:12" x14ac:dyDescent="0.25">
      <c r="A432" s="3"/>
      <c r="B432" s="3"/>
      <c r="C432" s="3"/>
      <c r="D432" s="3"/>
      <c r="E432" s="3"/>
      <c r="F432" s="19"/>
      <c r="G432" s="19"/>
      <c r="H432" s="3"/>
      <c r="I432" s="3"/>
      <c r="J432" s="3"/>
      <c r="K432" s="3"/>
      <c r="L432" s="3"/>
    </row>
    <row r="433" spans="1:12" x14ac:dyDescent="0.25">
      <c r="A433" s="3"/>
      <c r="B433" s="3"/>
      <c r="C433" s="3"/>
      <c r="D433" s="3"/>
      <c r="E433" s="3"/>
      <c r="F433" s="19"/>
      <c r="G433" s="19"/>
      <c r="H433" s="3"/>
      <c r="I433" s="3"/>
      <c r="J433" s="3"/>
      <c r="K433" s="3"/>
      <c r="L433" s="3"/>
    </row>
    <row r="434" spans="1:12" x14ac:dyDescent="0.25">
      <c r="A434" s="3"/>
      <c r="B434" s="3"/>
      <c r="C434" s="3"/>
      <c r="D434" s="3"/>
      <c r="E434" s="3"/>
      <c r="F434" s="19"/>
      <c r="G434" s="19"/>
      <c r="H434" s="3"/>
      <c r="I434" s="3"/>
      <c r="J434" s="3"/>
      <c r="K434" s="3"/>
      <c r="L434" s="3"/>
    </row>
    <row r="435" spans="1:12" x14ac:dyDescent="0.25">
      <c r="A435" s="3"/>
      <c r="B435" s="3"/>
      <c r="C435" s="3"/>
      <c r="D435" s="3"/>
      <c r="E435" s="3"/>
      <c r="F435" s="19"/>
      <c r="G435" s="19"/>
      <c r="H435" s="3"/>
      <c r="I435" s="3"/>
      <c r="J435" s="3"/>
      <c r="K435" s="3"/>
      <c r="L435" s="3"/>
    </row>
    <row r="436" spans="1:12" x14ac:dyDescent="0.25">
      <c r="A436" s="3"/>
      <c r="B436" s="3"/>
      <c r="C436" s="3"/>
      <c r="D436" s="3"/>
      <c r="E436" s="3"/>
      <c r="F436" s="19"/>
      <c r="G436" s="19"/>
      <c r="H436" s="3"/>
      <c r="I436" s="3"/>
      <c r="J436" s="3"/>
      <c r="K436" s="3"/>
      <c r="L436" s="3"/>
    </row>
    <row r="437" spans="1:12" x14ac:dyDescent="0.25">
      <c r="A437" s="3"/>
      <c r="B437" s="3"/>
      <c r="C437" s="3"/>
      <c r="D437" s="3"/>
      <c r="E437" s="3"/>
      <c r="F437" s="19"/>
      <c r="G437" s="19"/>
      <c r="H437" s="3"/>
      <c r="I437" s="3"/>
      <c r="J437" s="3"/>
      <c r="K437" s="3"/>
      <c r="L437" s="3"/>
    </row>
    <row r="438" spans="1:12" x14ac:dyDescent="0.25">
      <c r="A438" s="3"/>
      <c r="B438" s="3"/>
      <c r="C438" s="3"/>
      <c r="D438" s="3"/>
      <c r="E438" s="3"/>
      <c r="F438" s="19"/>
      <c r="G438" s="19"/>
      <c r="H438" s="3"/>
      <c r="I438" s="3"/>
      <c r="J438" s="3"/>
      <c r="K438" s="3"/>
      <c r="L438" s="3"/>
    </row>
    <row r="439" spans="1:12" x14ac:dyDescent="0.25">
      <c r="A439" s="3"/>
      <c r="B439" s="3"/>
      <c r="C439" s="3"/>
      <c r="D439" s="3"/>
      <c r="E439" s="3"/>
      <c r="F439" s="19"/>
      <c r="G439" s="19"/>
      <c r="H439" s="3"/>
      <c r="I439" s="3"/>
      <c r="J439" s="3"/>
      <c r="K439" s="3"/>
      <c r="L439" s="3"/>
    </row>
    <row r="440" spans="1:12" x14ac:dyDescent="0.25">
      <c r="A440" s="3"/>
      <c r="B440" s="3"/>
      <c r="C440" s="3"/>
      <c r="D440" s="3"/>
      <c r="E440" s="3"/>
      <c r="F440" s="19"/>
      <c r="G440" s="19"/>
      <c r="H440" s="3"/>
      <c r="I440" s="3"/>
      <c r="J440" s="3"/>
      <c r="K440" s="3"/>
      <c r="L440" s="3"/>
    </row>
    <row r="441" spans="1:12" x14ac:dyDescent="0.25">
      <c r="A441" s="3"/>
      <c r="B441" s="3"/>
      <c r="C441" s="3"/>
      <c r="D441" s="3"/>
      <c r="E441" s="3"/>
      <c r="F441" s="19"/>
      <c r="G441" s="19"/>
      <c r="H441" s="3"/>
      <c r="I441" s="3"/>
      <c r="J441" s="3"/>
      <c r="K441" s="3"/>
      <c r="L441" s="3"/>
    </row>
    <row r="442" spans="1:12" x14ac:dyDescent="0.25">
      <c r="A442" s="3"/>
      <c r="B442" s="3"/>
      <c r="C442" s="3"/>
      <c r="D442" s="3"/>
      <c r="E442" s="3"/>
      <c r="F442" s="19"/>
      <c r="G442" s="19"/>
      <c r="H442" s="3"/>
      <c r="I442" s="3"/>
      <c r="J442" s="3"/>
      <c r="K442" s="3"/>
      <c r="L442" s="3"/>
    </row>
    <row r="443" spans="1:12" x14ac:dyDescent="0.25">
      <c r="A443" s="3"/>
      <c r="B443" s="3"/>
      <c r="C443" s="3"/>
      <c r="D443" s="3"/>
      <c r="E443" s="3"/>
      <c r="F443" s="19"/>
      <c r="G443" s="19"/>
      <c r="H443" s="3"/>
      <c r="I443" s="3"/>
      <c r="J443" s="3"/>
      <c r="K443" s="3"/>
      <c r="L443" s="3"/>
    </row>
    <row r="444" spans="1:12" x14ac:dyDescent="0.25">
      <c r="A444" s="3"/>
      <c r="B444" s="3"/>
      <c r="C444" s="3"/>
      <c r="D444" s="3"/>
      <c r="E444" s="3"/>
      <c r="F444" s="19"/>
      <c r="G444" s="19"/>
      <c r="H444" s="3"/>
      <c r="I444" s="3"/>
      <c r="J444" s="3"/>
      <c r="K444" s="3"/>
      <c r="L444" s="3"/>
    </row>
    <row r="445" spans="1:12" x14ac:dyDescent="0.25">
      <c r="A445" s="3"/>
      <c r="B445" s="3"/>
      <c r="C445" s="3"/>
      <c r="D445" s="3"/>
      <c r="E445" s="3"/>
      <c r="F445" s="19"/>
      <c r="G445" s="19"/>
      <c r="H445" s="3"/>
      <c r="I445" s="3"/>
      <c r="J445" s="3"/>
      <c r="K445" s="3"/>
      <c r="L445" s="3"/>
    </row>
    <row r="446" spans="1:12" x14ac:dyDescent="0.25">
      <c r="A446" s="3"/>
      <c r="B446" s="3"/>
      <c r="C446" s="3"/>
      <c r="D446" s="3"/>
      <c r="E446" s="3"/>
      <c r="F446" s="19"/>
      <c r="G446" s="19"/>
      <c r="H446" s="3"/>
      <c r="I446" s="3"/>
      <c r="J446" s="3"/>
      <c r="K446" s="3"/>
      <c r="L446" s="3"/>
    </row>
    <row r="447" spans="1:12" x14ac:dyDescent="0.25">
      <c r="A447" s="3"/>
      <c r="B447" s="3"/>
      <c r="C447" s="3"/>
      <c r="D447" s="3"/>
      <c r="E447" s="3"/>
      <c r="F447" s="19"/>
      <c r="G447" s="19"/>
      <c r="H447" s="3"/>
      <c r="I447" s="3"/>
      <c r="J447" s="3"/>
      <c r="K447" s="3"/>
      <c r="L447" s="3"/>
    </row>
    <row r="448" spans="1:12" x14ac:dyDescent="0.25">
      <c r="A448" s="3"/>
      <c r="B448" s="3"/>
      <c r="C448" s="3"/>
      <c r="D448" s="3"/>
      <c r="E448" s="3"/>
      <c r="F448" s="19"/>
      <c r="G448" s="19"/>
      <c r="H448" s="3"/>
      <c r="I448" s="3"/>
      <c r="J448" s="3"/>
      <c r="K448" s="3"/>
      <c r="L448" s="3"/>
    </row>
    <row r="449" spans="1:12" x14ac:dyDescent="0.25">
      <c r="A449" s="3"/>
      <c r="B449" s="3"/>
      <c r="C449" s="3"/>
      <c r="D449" s="3"/>
      <c r="E449" s="3"/>
      <c r="F449" s="19"/>
      <c r="G449" s="19"/>
      <c r="H449" s="3"/>
      <c r="I449" s="3"/>
      <c r="J449" s="3"/>
      <c r="K449" s="3"/>
      <c r="L449" s="3"/>
    </row>
    <row r="450" spans="1:12" x14ac:dyDescent="0.25">
      <c r="A450" s="3"/>
      <c r="B450" s="3"/>
      <c r="C450" s="3"/>
      <c r="D450" s="3"/>
      <c r="E450" s="3"/>
      <c r="F450" s="19"/>
      <c r="G450" s="19"/>
      <c r="H450" s="3"/>
      <c r="I450" s="3"/>
      <c r="J450" s="3"/>
      <c r="K450" s="3"/>
      <c r="L450" s="3"/>
    </row>
    <row r="451" spans="1:12" x14ac:dyDescent="0.25">
      <c r="A451" s="3"/>
      <c r="B451" s="3"/>
      <c r="C451" s="3"/>
      <c r="D451" s="3"/>
      <c r="E451" s="3"/>
      <c r="F451" s="19"/>
      <c r="G451" s="19"/>
      <c r="H451" s="3"/>
      <c r="I451" s="3"/>
      <c r="J451" s="3"/>
      <c r="K451" s="3"/>
      <c r="L451" s="3"/>
    </row>
    <row r="452" spans="1:12" x14ac:dyDescent="0.25">
      <c r="A452" s="3"/>
      <c r="B452" s="3"/>
      <c r="C452" s="3"/>
      <c r="D452" s="3"/>
      <c r="E452" s="3"/>
      <c r="F452" s="19"/>
      <c r="G452" s="19"/>
      <c r="H452" s="3"/>
      <c r="I452" s="3"/>
      <c r="J452" s="3"/>
      <c r="K452" s="3"/>
      <c r="L452" s="3"/>
    </row>
    <row r="453" spans="1:12" x14ac:dyDescent="0.25">
      <c r="A453" s="3"/>
      <c r="B453" s="3"/>
      <c r="C453" s="3"/>
      <c r="D453" s="3"/>
      <c r="E453" s="3"/>
      <c r="F453" s="19"/>
      <c r="G453" s="19"/>
      <c r="H453" s="3"/>
      <c r="I453" s="3"/>
      <c r="J453" s="3"/>
      <c r="K453" s="3"/>
      <c r="L453" s="3"/>
    </row>
    <row r="454" spans="1:1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x14ac:dyDescent="0.25">
      <c r="F783" s="3"/>
    </row>
    <row r="784" spans="1:12" x14ac:dyDescent="0.25">
      <c r="F784" s="3"/>
    </row>
    <row r="785" spans="6:6" x14ac:dyDescent="0.25">
      <c r="F785" s="3"/>
    </row>
    <row r="786" spans="6:6" x14ac:dyDescent="0.25">
      <c r="F786" s="3"/>
    </row>
  </sheetData>
  <mergeCells count="4">
    <mergeCell ref="A10:B10"/>
    <mergeCell ref="A205:B205"/>
    <mergeCell ref="A206:B206"/>
    <mergeCell ref="A207:B207"/>
  </mergeCells>
  <printOptions horizontalCentered="1"/>
  <pageMargins left="0" right="0" top="0" bottom="0" header="0" footer="0"/>
  <pageSetup scale="68" orientation="portrait" horizontalDpi="300" verticalDpi="300" r:id="rId1"/>
  <headerFooter>
    <oddHeader>&amp;C&amp;"-,Negrita"&amp;14XV AYUNTAMIENTO DE COMONDU, B.C.S.
 PRESUPUESTO DE INGRESOS ESTIMADO
4TO TRIMESTRE 2017</oddHeader>
    <oddFooter>&amp;R&amp;P</oddFooter>
  </headerFooter>
  <ignoredErrors>
    <ignoredError sqref="F107:F110 F25:F33 F140 F161:F168 F170:F175 F180:F181 F183 F185:F195 F197:F254 F112:F120 F177 C67:E67" formulaRange="1"/>
    <ignoredError sqref="F37 F83:F98 F67:F68 F15 F42:F44 F60:F66 F105" formula="1" formulaRange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2018-02-08T17:31:35Z</cp:lastPrinted>
  <dcterms:created xsi:type="dcterms:W3CDTF">2017-07-18T16:44:09Z</dcterms:created>
  <dcterms:modified xsi:type="dcterms:W3CDTF">2018-02-08T17:31:40Z</dcterms:modified>
</cp:coreProperties>
</file>